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3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3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'Entrate_Rendiconto_2023'!$B$1:$E$59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'Spese_Rendiconto_2023'!$B$1:$BX$54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'Spese_Rendiconto_2023'!$B:$C</definedName>
  </definedNames>
  <calcPr fullCalcOnLoad="1"/>
</workbook>
</file>

<file path=xl/sharedStrings.xml><?xml version="1.0" encoding="utf-8"?>
<sst xmlns="http://schemas.openxmlformats.org/spreadsheetml/2006/main" count="870" uniqueCount="150">
  <si>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</si>
  <si>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</si>
  <si>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</si>
  <si>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</si>
  <si>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</si>
  <si>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</si>
  <si>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</si>
  <si>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</si>
  <si>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</si>
  <si>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</si>
  <si>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</si>
  <si>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</si>
  <si>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</si>
  <si>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</si>
  <si>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</si>
  <si>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</si>
  <si>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</si>
  <si>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</si>
  <si>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</si>
  <si>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</si>
  <si>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</si>
  <si>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</si>
  <si>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</si>
  <si>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</si>
  <si>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</si>
  <si>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</si>
  <si>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</si>
  <si>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</si>
  <si>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</si>
  <si>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</si>
  <si>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</si>
  <si>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</si>
  <si>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</si>
  <si>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</si>
  <si>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</si>
  <si>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</si>
  <si>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</si>
  <si>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</si>
  <si>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</si>
  <si>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</si>
  <si>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</si>
  <si>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</si>
  <si>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</si>
  <si>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</si>
  <si>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</si>
  <si>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</si>
  <si>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</si>
  <si>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</si>
  <si>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</si>
  <si>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</si>
  <si>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</si>
  <si>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</si>
  <si>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</si>
  <si>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</si>
  <si>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</si>
  <si>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</si>
  <si>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</si>
  <si>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</si>
  <si>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</si>
  <si>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</si>
  <si>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</si>
  <si>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</si>
  <si>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</si>
  <si>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</si>
  <si>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</si>
  <si>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</si>
  <si>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</si>
  <si>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</si>
  <si>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</si>
  <si>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</si>
  <si>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</si>
  <si>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</si>
  <si>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</si>
  <si>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</si>
  <si>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</si>
  <si>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</si>
  <si>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</si>
  <si>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</si>
  <si>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</si>
  <si>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</si>
  <si>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</si>
  <si>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</si>
  <si>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</si>
  <si>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</si>
  <si>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</si>
  <si>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</si>
  <si>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</si>
  <si>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</si>
  <si>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</si>
  <si>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</si>
  <si>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</si>
  <si>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</si>
  <si>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</si>
  <si>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</si>
  <si>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</si>
  <si>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</si>
  <si>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</si>
  <si>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</si>
  <si>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</si>
  <si>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</si>
  <si>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</si>
  <si>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</si>
  <si>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</si>
  <si>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</si>
  <si>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</si>
  <si>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</si>
  <si>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</si>
  <si>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</si>
  <si>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</si>
  <si>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</si>
  <si>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</si>
  <si>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</si>
  <si>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</si>
  <si>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</si>
  <si>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</si>
  <si>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</si>
  <si>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</si>
  <si>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</si>
  <si>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</si>
  <si>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</si>
  <si>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</si>
  <si>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</si>
  <si>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</si>
  <si>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</si>
  <si>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</si>
  <si>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</si>
  <si>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</si>
  <si>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</si>
  <si>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</si>
  <si>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</si>
  <si>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</si>
  <si>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</si>
  <si>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</si>
  <si>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</si>
  <si>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</si>
  <si>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</si>
  <si>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</si>
  <si>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</si>
  <si>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</si>
  <si>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</si>
  <si>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</si>
  <si>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</si>
  <si>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</si>
  <si>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</si>
  <si>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</si>
  <si>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</si>
  <si>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</si>
  <si>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</si>
  <si>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2023</t>
  </si>
  <si>
    <t>Fondo pluriennale vincolato per spese correnti e per incremento di attività finanziarie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</si>
</sst>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47865.15</v>
      </c>
      <c r="E5" s="38"/>
    </row>
    <row r="6" spans="2:5" ht="15">
      <c r="B6" s="8"/>
      <c r="C6" s="5" t="s">
        <v>5</v>
      </c>
      <c r="D6" s="39">
        <v>2164993.6</v>
      </c>
      <c r="E6" s="40"/>
    </row>
    <row r="7" spans="2:5" ht="15">
      <c r="B7" s="8"/>
      <c r="C7" s="5" t="s">
        <v>6</v>
      </c>
      <c r="D7" s="39">
        <v>1053454.3900000001</v>
      </c>
      <c r="E7" s="40"/>
    </row>
    <row r="8" spans="2:5" ht="15.75" thickBot="1">
      <c r="B8" s="9"/>
      <c r="C8" s="6" t="s">
        <v>7</v>
      </c>
      <c r="D8" s="41"/>
      <c r="E8" s="42">
        <v>2620189.9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95226.3</v>
      </c>
      <c r="E10" s="45">
        <v>95226.3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95226.3</v>
      </c>
      <c r="E16" s="51">
        <f>E10+E11+E12+E13+E14+E15</f>
        <v>95226.3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2653044.4899999998</v>
      </c>
      <c r="E18" s="45">
        <v>1651870.8800000004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2653044.4899999998</v>
      </c>
      <c r="E23" s="51">
        <f>E18+E19+E20+E21+E22</f>
        <v>1651870.8800000004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31040.48</v>
      </c>
      <c r="E25" s="45">
        <v>31040.48</v>
      </c>
    </row>
    <row r="26" spans="2:5" ht="15">
      <c r="B26" s="13">
        <v>30200</v>
      </c>
      <c r="C26" s="54" t="s">
        <v>28</v>
      </c>
      <c r="D26" s="39">
        <v>1635.04</v>
      </c>
      <c r="E26" s="45">
        <v>1635.04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229.01</v>
      </c>
      <c r="E29" s="50">
        <v>229.01</v>
      </c>
    </row>
    <row r="30" spans="2:5" ht="15.75" thickBot="1">
      <c r="B30" s="16">
        <v>30000</v>
      </c>
      <c r="C30" s="15" t="s">
        <v>32</v>
      </c>
      <c r="D30" s="48">
        <f>D25+D26+D27+D28+D29</f>
        <v>32904.53</v>
      </c>
      <c r="E30" s="51">
        <f>E25+E26+E27+E28+E29</f>
        <v>32904.53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1264144.35</v>
      </c>
      <c r="E33" s="59">
        <v>930500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1264144.35</v>
      </c>
      <c r="E37" s="51">
        <f>E32+E33+E34+E35+E36</f>
        <v>930500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556584.2999999999</v>
      </c>
      <c r="E54" s="45">
        <v>558584.3000000002</v>
      </c>
    </row>
    <row r="55" spans="2:5" ht="15">
      <c r="B55" s="13">
        <v>90200</v>
      </c>
      <c r="C55" s="54" t="s">
        <v>62</v>
      </c>
      <c r="D55" s="61">
        <v>2208</v>
      </c>
      <c r="E55" s="62">
        <v>2708</v>
      </c>
    </row>
    <row r="56" spans="2:5" ht="15.75" thickBot="1">
      <c r="B56" s="16">
        <v>90000</v>
      </c>
      <c r="C56" s="15" t="s">
        <v>63</v>
      </c>
      <c r="D56" s="48">
        <f>D54+D55</f>
        <v>558792.2999999999</v>
      </c>
      <c r="E56" s="51">
        <f>E54+E55</f>
        <v>561292.3000000002</v>
      </c>
    </row>
    <row r="57" spans="2:5" ht="16.5" thickBot="1" thickTop="1">
      <c r="B57" s="109" t="s">
        <v>64</v>
      </c>
      <c r="C57" s="110"/>
      <c r="D57" s="52">
        <f>D16+D23+D30+D37+D43+D49+D52+D56</f>
        <v>4604111.97</v>
      </c>
      <c r="E57" s="55">
        <f>E16+E23+E30+E37+E43+E49+E52+E56</f>
        <v>3271794.0100000007</v>
      </c>
    </row>
    <row r="58" spans="2:5" ht="16.5" thickBot="1" thickTop="1">
      <c r="B58" s="109" t="s">
        <v>65</v>
      </c>
      <c r="C58" s="110"/>
      <c r="D58" s="52">
        <f>D57+D5+D6+D7+D8</f>
        <v>7870425.110000001</v>
      </c>
      <c r="E58" s="55">
        <f>E57+E5+E6+E7+E8</f>
        <v>5891983.91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IF((Spese_Rendiconto_2023!BV53+Spese_Rendiconto_2023!BW53-Entrate_Rendiconto_2023!D58)&gt;0,Spese_Rendiconto_2023!BV53+Spese_Rendiconto_2023!BW53-Entrate_Rendiconto_2023!D58,0)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73861.48999999999</v>
      </c>
      <c r="E10" s="89">
        <v>19128.239999999998</v>
      </c>
      <c r="F10" s="90">
        <v>80151.90000000001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>
        <v>0</v>
      </c>
      <c r="AN10" s="91"/>
      <c r="AO10" s="89"/>
      <c r="AP10" s="90"/>
      <c r="AQ10" s="91">
        <v>19194.63</v>
      </c>
      <c r="AR10" s="89">
        <v>11080.41</v>
      </c>
      <c r="AS10" s="90">
        <v>20523.08</v>
      </c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93056.12</v>
      </c>
      <c r="BW10" s="77">
        <f aca="true" t="shared" si="1" ref="BW10:BW19">E10+H10+K10+N10+Q10+T10+W10+Z10+AC10+AF10+AI10+AL10+AO10+AR10+AU10+AX10+BA10+BD10+BG10+BJ10+BM10+BP10+BS10</f>
        <v>30208.649999999998</v>
      </c>
      <c r="BX10" s="79">
        <f aca="true" t="shared" si="2" ref="BX10:BX19">F10+I10+L10+O10+R10+U10+X10+AA10+AD10+AG10+AJ10+AM10+AP10+AS10+AV10+AY10+BB10+BE10+BH10+BK10+BN10+BQ10+BT10</f>
        <v>100674.98000000001</v>
      </c>
    </row>
    <row r="11" spans="2:76" ht="15">
      <c r="B11" s="13">
        <v>102</v>
      </c>
      <c r="C11" s="25" t="s">
        <v>92</v>
      </c>
      <c r="D11" s="88">
        <v>5940.860000000001</v>
      </c>
      <c r="E11" s="89">
        <v>2578.73</v>
      </c>
      <c r="F11" s="90">
        <v>6327.719999999999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>
        <v>1274.2200000000003</v>
      </c>
      <c r="AR11" s="89">
        <v>1874.58</v>
      </c>
      <c r="AS11" s="90">
        <v>1365.4299999999998</v>
      </c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7215.080000000001</v>
      </c>
      <c r="BW11" s="77">
        <f t="shared" si="1"/>
        <v>4453.3099999999995</v>
      </c>
      <c r="BX11" s="79">
        <f t="shared" si="2"/>
        <v>7693.15</v>
      </c>
    </row>
    <row r="12" spans="2:76" ht="15">
      <c r="B12" s="13">
        <v>103</v>
      </c>
      <c r="C12" s="25" t="s">
        <v>93</v>
      </c>
      <c r="D12" s="88">
        <v>96487.95000000001</v>
      </c>
      <c r="E12" s="89">
        <v>4819</v>
      </c>
      <c r="F12" s="90">
        <v>127717.24</v>
      </c>
      <c r="G12" s="88"/>
      <c r="H12" s="89"/>
      <c r="I12" s="90"/>
      <c r="J12" s="97"/>
      <c r="K12" s="89"/>
      <c r="L12" s="101"/>
      <c r="M12" s="91">
        <v>0</v>
      </c>
      <c r="N12" s="89">
        <v>0</v>
      </c>
      <c r="O12" s="90">
        <v>0</v>
      </c>
      <c r="P12" s="91">
        <v>0</v>
      </c>
      <c r="Q12" s="89">
        <v>0</v>
      </c>
      <c r="R12" s="90">
        <v>0</v>
      </c>
      <c r="S12" s="91">
        <v>0</v>
      </c>
      <c r="T12" s="89">
        <v>0</v>
      </c>
      <c r="U12" s="90">
        <v>0</v>
      </c>
      <c r="V12" s="91"/>
      <c r="W12" s="89"/>
      <c r="X12" s="90"/>
      <c r="Y12" s="91"/>
      <c r="Z12" s="89"/>
      <c r="AA12" s="90"/>
      <c r="AB12" s="91">
        <v>1288529.08</v>
      </c>
      <c r="AC12" s="89">
        <v>16459.83</v>
      </c>
      <c r="AD12" s="90">
        <v>1243149.75</v>
      </c>
      <c r="AE12" s="91"/>
      <c r="AF12" s="89"/>
      <c r="AG12" s="90"/>
      <c r="AH12" s="91">
        <v>20000</v>
      </c>
      <c r="AI12" s="89">
        <v>0</v>
      </c>
      <c r="AJ12" s="90">
        <v>4720</v>
      </c>
      <c r="AK12" s="91">
        <v>140964.91999999998</v>
      </c>
      <c r="AL12" s="89">
        <v>30</v>
      </c>
      <c r="AM12" s="90">
        <v>26352.339999999997</v>
      </c>
      <c r="AN12" s="91"/>
      <c r="AO12" s="89"/>
      <c r="AP12" s="90"/>
      <c r="AQ12" s="91">
        <v>986.9599999999995</v>
      </c>
      <c r="AR12" s="89">
        <v>14320.72</v>
      </c>
      <c r="AS12" s="90">
        <v>440.4</v>
      </c>
      <c r="AT12" s="91">
        <v>0</v>
      </c>
      <c r="AU12" s="89">
        <v>0</v>
      </c>
      <c r="AV12" s="90">
        <v>9600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1546968.91</v>
      </c>
      <c r="BW12" s="77">
        <f t="shared" si="1"/>
        <v>35629.55</v>
      </c>
      <c r="BX12" s="79">
        <f t="shared" si="2"/>
        <v>1411979.73</v>
      </c>
    </row>
    <row r="13" spans="2:76" ht="15">
      <c r="B13" s="13">
        <v>104</v>
      </c>
      <c r="C13" s="25" t="s">
        <v>19</v>
      </c>
      <c r="D13" s="88">
        <v>82320.84</v>
      </c>
      <c r="E13" s="89">
        <v>0</v>
      </c>
      <c r="F13" s="90">
        <v>56747.59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>
        <v>0</v>
      </c>
      <c r="T13" s="89">
        <v>0</v>
      </c>
      <c r="U13" s="90">
        <v>0</v>
      </c>
      <c r="V13" s="91"/>
      <c r="W13" s="89"/>
      <c r="X13" s="90"/>
      <c r="Y13" s="91"/>
      <c r="Z13" s="89"/>
      <c r="AA13" s="90"/>
      <c r="AB13" s="91">
        <v>0</v>
      </c>
      <c r="AC13" s="89">
        <v>0</v>
      </c>
      <c r="AD13" s="90">
        <v>0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0</v>
      </c>
      <c r="AL13" s="89">
        <v>0</v>
      </c>
      <c r="AM13" s="90">
        <v>0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82320.84</v>
      </c>
      <c r="BW13" s="77">
        <f t="shared" si="1"/>
        <v>0</v>
      </c>
      <c r="BX13" s="79">
        <f t="shared" si="2"/>
        <v>56747.59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>
        <v>0</v>
      </c>
      <c r="BP16" s="89">
        <v>0</v>
      </c>
      <c r="BQ16" s="90">
        <v>0</v>
      </c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>
        <v>80</v>
      </c>
      <c r="AR18" s="89">
        <v>0</v>
      </c>
      <c r="AS18" s="101">
        <v>80</v>
      </c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80</v>
      </c>
      <c r="BW18" s="77">
        <f t="shared" si="1"/>
        <v>0</v>
      </c>
      <c r="BX18" s="79">
        <f t="shared" si="2"/>
        <v>80</v>
      </c>
    </row>
    <row r="19" spans="2:76" ht="15">
      <c r="B19" s="13">
        <v>110</v>
      </c>
      <c r="C19" s="25" t="s">
        <v>98</v>
      </c>
      <c r="D19" s="88">
        <v>9750.34</v>
      </c>
      <c r="E19" s="89">
        <v>0</v>
      </c>
      <c r="F19" s="90">
        <v>9885.34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>
        <v>0</v>
      </c>
      <c r="AR19" s="89">
        <v>0</v>
      </c>
      <c r="AS19" s="101">
        <v>0</v>
      </c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9750.34</v>
      </c>
      <c r="BW19" s="77">
        <f t="shared" si="1"/>
        <v>0</v>
      </c>
      <c r="BX19" s="79">
        <f t="shared" si="2"/>
        <v>9885.34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268361.48</v>
      </c>
      <c r="E20" s="78">
        <f t="shared" si="3"/>
        <v>26525.969999999998</v>
      </c>
      <c r="F20" s="79">
        <f t="shared" si="3"/>
        <v>280829.79000000004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1288529.08</v>
      </c>
      <c r="AC20" s="78">
        <f t="shared" si="3"/>
        <v>16459.83</v>
      </c>
      <c r="AD20" s="77">
        <f t="shared" si="3"/>
        <v>1243149.75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20000</v>
      </c>
      <c r="AI20" s="78">
        <f t="shared" si="3"/>
        <v>0</v>
      </c>
      <c r="AJ20" s="77">
        <f t="shared" si="3"/>
        <v>4720</v>
      </c>
      <c r="AK20" s="98">
        <f t="shared" si="3"/>
        <v>140964.91999999998</v>
      </c>
      <c r="AL20" s="78">
        <f t="shared" si="3"/>
        <v>30</v>
      </c>
      <c r="AM20" s="77">
        <f t="shared" si="3"/>
        <v>26352.339999999997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21535.81</v>
      </c>
      <c r="AR20" s="78">
        <f t="shared" si="3"/>
        <v>27275.71</v>
      </c>
      <c r="AS20" s="77">
        <f t="shared" si="3"/>
        <v>22408.910000000003</v>
      </c>
      <c r="AT20" s="98">
        <f t="shared" si="3"/>
        <v>0</v>
      </c>
      <c r="AU20" s="78">
        <f t="shared" si="3"/>
        <v>0</v>
      </c>
      <c r="AV20" s="77">
        <f t="shared" si="3"/>
        <v>9600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1739391.29</v>
      </c>
      <c r="BW20" s="77">
        <f>BW10+BW11+BW12+BW13+BW14+BW15+BW16+BW17+BW18+BW19</f>
        <v>70291.51000000001</v>
      </c>
      <c r="BX20" s="95">
        <f>BX10+BX11+BX12+BX13+BX14+BX15+BX16+BX17+BX18+BX19</f>
        <v>1587060.79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119210.96</v>
      </c>
      <c r="E24" s="89">
        <v>56006</v>
      </c>
      <c r="F24" s="90">
        <v>44979.5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124584.72999999998</v>
      </c>
      <c r="Q24" s="89">
        <v>412426.57</v>
      </c>
      <c r="R24" s="101">
        <v>71601.23000000001</v>
      </c>
      <c r="S24" s="97"/>
      <c r="T24" s="89"/>
      <c r="U24" s="101"/>
      <c r="V24" s="97"/>
      <c r="W24" s="89"/>
      <c r="X24" s="101"/>
      <c r="Y24" s="97">
        <v>368870.2900000001</v>
      </c>
      <c r="Z24" s="89">
        <v>401652.02999999997</v>
      </c>
      <c r="AA24" s="101">
        <v>412457.41</v>
      </c>
      <c r="AB24" s="97">
        <v>1149609.2700000003</v>
      </c>
      <c r="AC24" s="89">
        <v>265150.5</v>
      </c>
      <c r="AD24" s="101">
        <v>1163609.2400000002</v>
      </c>
      <c r="AE24" s="97">
        <v>17211.25000000006</v>
      </c>
      <c r="AF24" s="89">
        <v>564586.49</v>
      </c>
      <c r="AG24" s="101">
        <v>12488.42</v>
      </c>
      <c r="AH24" s="97">
        <v>48382.729999999996</v>
      </c>
      <c r="AI24" s="89">
        <v>21723.24</v>
      </c>
      <c r="AJ24" s="101">
        <v>48382.729999999996</v>
      </c>
      <c r="AK24" s="97">
        <v>595700.23</v>
      </c>
      <c r="AL24" s="89">
        <v>102275.84</v>
      </c>
      <c r="AM24" s="101">
        <v>675641</v>
      </c>
      <c r="AN24" s="97"/>
      <c r="AO24" s="89"/>
      <c r="AP24" s="101"/>
      <c r="AQ24" s="97">
        <v>0</v>
      </c>
      <c r="AR24" s="89">
        <v>30000</v>
      </c>
      <c r="AS24" s="101">
        <v>0</v>
      </c>
      <c r="AT24" s="97"/>
      <c r="AU24" s="89"/>
      <c r="AV24" s="101"/>
      <c r="AW24" s="97"/>
      <c r="AX24" s="89"/>
      <c r="AY24" s="101"/>
      <c r="AZ24" s="97">
        <v>0</v>
      </c>
      <c r="BA24" s="89">
        <v>157912.39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2423569.4600000004</v>
      </c>
      <c r="BW24" s="77">
        <f t="shared" si="4"/>
        <v>2011733.06</v>
      </c>
      <c r="BX24" s="79">
        <f t="shared" si="4"/>
        <v>2429159.5300000003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1869.83</v>
      </c>
      <c r="AA27" s="101">
        <v>0</v>
      </c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>
        <v>0</v>
      </c>
      <c r="AR27" s="89">
        <v>0</v>
      </c>
      <c r="AS27" s="101">
        <v>65418.92999999999</v>
      </c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1869.83</v>
      </c>
      <c r="BX27" s="79">
        <f t="shared" si="4"/>
        <v>65418.92999999999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119210.96</v>
      </c>
      <c r="E28" s="78">
        <f t="shared" si="5"/>
        <v>56006</v>
      </c>
      <c r="F28" s="79">
        <f t="shared" si="5"/>
        <v>44979.5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124584.72999999998</v>
      </c>
      <c r="Q28" s="78">
        <f t="shared" si="5"/>
        <v>412426.57</v>
      </c>
      <c r="R28" s="77">
        <f t="shared" si="5"/>
        <v>71601.23000000001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368870.2900000001</v>
      </c>
      <c r="Z28" s="78">
        <f t="shared" si="5"/>
        <v>403521.86</v>
      </c>
      <c r="AA28" s="77">
        <f t="shared" si="5"/>
        <v>412457.41</v>
      </c>
      <c r="AB28" s="98">
        <f t="shared" si="5"/>
        <v>1149609.2700000003</v>
      </c>
      <c r="AC28" s="78">
        <f t="shared" si="5"/>
        <v>265150.5</v>
      </c>
      <c r="AD28" s="77">
        <f t="shared" si="5"/>
        <v>1163609.2400000002</v>
      </c>
      <c r="AE28" s="98">
        <f t="shared" si="5"/>
        <v>17211.25000000006</v>
      </c>
      <c r="AF28" s="78">
        <f t="shared" si="5"/>
        <v>564586.49</v>
      </c>
      <c r="AG28" s="77">
        <f t="shared" si="5"/>
        <v>12488.42</v>
      </c>
      <c r="AH28" s="98">
        <f t="shared" si="5"/>
        <v>48382.729999999996</v>
      </c>
      <c r="AI28" s="78">
        <f t="shared" si="5"/>
        <v>21723.24</v>
      </c>
      <c r="AJ28" s="77">
        <f aca="true" t="shared" si="6" ref="AJ28:BO28">AJ23+AJ24+AJ25+AJ26+AJ27</f>
        <v>48382.729999999996</v>
      </c>
      <c r="AK28" s="98">
        <f t="shared" si="6"/>
        <v>595700.23</v>
      </c>
      <c r="AL28" s="78">
        <f t="shared" si="6"/>
        <v>102275.84</v>
      </c>
      <c r="AM28" s="77">
        <f t="shared" si="6"/>
        <v>675641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30000</v>
      </c>
      <c r="AS28" s="77">
        <f t="shared" si="6"/>
        <v>65418.92999999999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157912.39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2423569.4600000004</v>
      </c>
      <c r="BW28" s="77">
        <f>BW23+BW24+BW25+BW26+BW27</f>
        <v>2013602.8900000001</v>
      </c>
      <c r="BX28" s="95">
        <f>BX23+BX24+BX25+BX26+BX27</f>
        <v>2494578.4600000004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>
        <v>0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556584.2999999998</v>
      </c>
      <c r="BS49" s="89">
        <v>0</v>
      </c>
      <c r="BT49" s="101">
        <v>530953.5699999998</v>
      </c>
      <c r="BU49" s="76"/>
      <c r="BV49" s="85">
        <f aca="true" t="shared" si="15" ref="BV49:BX50">D49+G49+J49+M49+P49+S49+V49+Y49+AB49+AE49+AH49+AK49+AN49+AQ49+AT49+AW49+AZ49+BC49+BF49+BI49+BL49+BO49+BR49</f>
        <v>556584.2999999998</v>
      </c>
      <c r="BW49" s="77">
        <f t="shared" si="15"/>
        <v>0</v>
      </c>
      <c r="BX49" s="79">
        <f t="shared" si="15"/>
        <v>530953.5699999998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2208</v>
      </c>
      <c r="BS50" s="89">
        <v>0</v>
      </c>
      <c r="BT50" s="101">
        <v>604</v>
      </c>
      <c r="BU50" s="76"/>
      <c r="BV50" s="85">
        <f t="shared" si="15"/>
        <v>2208</v>
      </c>
      <c r="BW50" s="77">
        <f t="shared" si="15"/>
        <v>0</v>
      </c>
      <c r="BX50" s="79">
        <f t="shared" si="15"/>
        <v>604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558792.2999999998</v>
      </c>
      <c r="BS51" s="78">
        <f>BS49+BS50</f>
        <v>0</v>
      </c>
      <c r="BT51" s="77">
        <f>BT49+BT50</f>
        <v>531557.5699999998</v>
      </c>
      <c r="BU51" s="85"/>
      <c r="BV51" s="85">
        <f>BV49+BV50</f>
        <v>558792.2999999998</v>
      </c>
      <c r="BW51" s="77">
        <f>BW49+BW50</f>
        <v>0</v>
      </c>
      <c r="BX51" s="95">
        <f>BX49+BX50</f>
        <v>531557.5699999998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387572.44</v>
      </c>
      <c r="E53" s="86">
        <f t="shared" si="18"/>
        <v>82531.97</v>
      </c>
      <c r="F53" s="86">
        <f t="shared" si="18"/>
        <v>325809.29000000004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124584.72999999998</v>
      </c>
      <c r="Q53" s="86">
        <f t="shared" si="18"/>
        <v>412426.57</v>
      </c>
      <c r="R53" s="86">
        <f t="shared" si="18"/>
        <v>71601.23000000001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368870.2900000001</v>
      </c>
      <c r="Z53" s="86">
        <f t="shared" si="18"/>
        <v>403521.86</v>
      </c>
      <c r="AA53" s="86">
        <f t="shared" si="18"/>
        <v>412457.41</v>
      </c>
      <c r="AB53" s="86">
        <f t="shared" si="18"/>
        <v>2438138.3500000006</v>
      </c>
      <c r="AC53" s="86">
        <f t="shared" si="18"/>
        <v>281610.33</v>
      </c>
      <c r="AD53" s="86">
        <f t="shared" si="18"/>
        <v>2406758.99</v>
      </c>
      <c r="AE53" s="86">
        <f t="shared" si="18"/>
        <v>17211.25000000006</v>
      </c>
      <c r="AF53" s="86">
        <f t="shared" si="18"/>
        <v>564586.49</v>
      </c>
      <c r="AG53" s="86">
        <f t="shared" si="18"/>
        <v>12488.42</v>
      </c>
      <c r="AH53" s="86">
        <f t="shared" si="18"/>
        <v>68382.73</v>
      </c>
      <c r="AI53" s="86">
        <f t="shared" si="18"/>
        <v>21723.24</v>
      </c>
      <c r="AJ53" s="86">
        <f aca="true" t="shared" si="19" ref="AJ53:BT53">AJ20+AJ28+AJ35+AJ42+AJ46+AJ51</f>
        <v>53102.729999999996</v>
      </c>
      <c r="AK53" s="86">
        <f t="shared" si="19"/>
        <v>736665.1499999999</v>
      </c>
      <c r="AL53" s="86">
        <f t="shared" si="19"/>
        <v>102305.84</v>
      </c>
      <c r="AM53" s="86">
        <f t="shared" si="19"/>
        <v>701993.34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21535.81</v>
      </c>
      <c r="AR53" s="86">
        <f t="shared" si="19"/>
        <v>57275.71</v>
      </c>
      <c r="AS53" s="86">
        <f t="shared" si="19"/>
        <v>87827.84</v>
      </c>
      <c r="AT53" s="86">
        <f t="shared" si="19"/>
        <v>0</v>
      </c>
      <c r="AU53" s="86">
        <f t="shared" si="19"/>
        <v>0</v>
      </c>
      <c r="AV53" s="86">
        <f t="shared" si="19"/>
        <v>9600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157912.39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558792.2999999998</v>
      </c>
      <c r="BS53" s="86">
        <f t="shared" si="19"/>
        <v>0</v>
      </c>
      <c r="BT53" s="86">
        <f t="shared" si="19"/>
        <v>531557.5699999998</v>
      </c>
      <c r="BU53" s="86">
        <f>BU8</f>
        <v>0</v>
      </c>
      <c r="BV53" s="102">
        <f>BV8+BV20+BV28+BV35+BV42+BV46+BV51</f>
        <v>4721753.050000001</v>
      </c>
      <c r="BW53" s="87">
        <f>BW20+BW28+BW35+BW42+BW46+BW51</f>
        <v>2083894.4000000001</v>
      </c>
      <c r="BX53" s="87">
        <f>BX20+BX28+BX35+BX42+BX46+BX51</f>
        <v>4613196.82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IF((Spese_Rendiconto_2023!BV53+Spese_Rendiconto_2023!BW53-Entrate_Rendiconto_2023!D58)&lt;0,Entrate_Rendiconto_2023!D58-Spese_Rendiconto_2023!BV53-Spese_Rendiconto_2023!BW53,0)</f>
        <v>1064777.6600000004</v>
      </c>
      <c r="BW54" s="93"/>
      <c r="BX54" s="94">
        <f>IF((Spese_Rendiconto_2023!BX53-Entrate_Rendiconto_2023!E58)&lt;0,Entrate_Rendiconto_2023!E58-Spese_Rendiconto_2023!BX53,0)</f>
        <v>1278787.0899999999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2024-07-16T06:44:22Z</dcterms:modified>
  <cp:category/>
  <cp:version/>
  <cp:contentType/>
  <cp:contentStatus/>
</cp:coreProperties>
</file>