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<sst xmlns="http://schemas.openxmlformats.org/spreadsheetml/2006/main" count="870" uniqueCount="151">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</sst>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1332180.03</v>
      </c>
      <c r="E6" s="40"/>
    </row>
    <row r="7" spans="2:5" ht="15">
      <c r="B7" s="8"/>
      <c r="C7" s="5" t="s">
        <v>6</v>
      </c>
      <c r="D7" s="39">
        <v>547456.0900000001</v>
      </c>
      <c r="E7" s="40"/>
    </row>
    <row r="8" spans="2:5" ht="15.75" thickBot="1">
      <c r="B8" s="9"/>
      <c r="C8" s="6" t="s">
        <v>7</v>
      </c>
      <c r="D8" s="41"/>
      <c r="E8" s="42">
        <v>3843807.94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112116.5</v>
      </c>
      <c r="E10" s="45">
        <v>112116.5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112116.5</v>
      </c>
      <c r="E16" s="51">
        <f>E10+E11+E12+E13+E14+E15</f>
        <v>112116.5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2115665</v>
      </c>
      <c r="E18" s="45">
        <v>2499670.55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10000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2115665</v>
      </c>
      <c r="E23" s="51">
        <f>E18+E19+E20+E21+E22</f>
        <v>2509670.55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42500</v>
      </c>
      <c r="E25" s="45">
        <v>43220</v>
      </c>
    </row>
    <row r="26" spans="2:5" ht="15">
      <c r="B26" s="13">
        <v>30200</v>
      </c>
      <c r="C26" s="54" t="s">
        <v>28</v>
      </c>
      <c r="D26" s="39">
        <v>5000</v>
      </c>
      <c r="E26" s="45">
        <v>5000</v>
      </c>
    </row>
    <row r="27" spans="2:5" ht="15">
      <c r="B27" s="13">
        <v>30300</v>
      </c>
      <c r="C27" s="54" t="s">
        <v>29</v>
      </c>
      <c r="D27" s="39">
        <v>50</v>
      </c>
      <c r="E27" s="45">
        <v>50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3000</v>
      </c>
      <c r="E29" s="50">
        <v>3000</v>
      </c>
    </row>
    <row r="30" spans="2:5" ht="15.75" thickBot="1">
      <c r="B30" s="16">
        <v>30000</v>
      </c>
      <c r="C30" s="15" t="s">
        <v>32</v>
      </c>
      <c r="D30" s="48">
        <f>D25+D26+D27+D28+D29</f>
        <v>50550</v>
      </c>
      <c r="E30" s="51">
        <f>E25+E26+E27+E28+E29</f>
        <v>51270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2496942.09</v>
      </c>
      <c r="E33" s="59">
        <v>3319775.7800000003</v>
      </c>
    </row>
    <row r="34" spans="2:5" ht="15">
      <c r="B34" s="13">
        <v>40300</v>
      </c>
      <c r="C34" s="54" t="s">
        <v>37</v>
      </c>
      <c r="D34" s="61">
        <v>0</v>
      </c>
      <c r="E34" s="45">
        <v>46255.82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2496942.09</v>
      </c>
      <c r="E37" s="51">
        <f>E32+E33+E34+E35+E36</f>
        <v>3366031.6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650000</v>
      </c>
      <c r="E54" s="45">
        <v>652000</v>
      </c>
    </row>
    <row r="55" spans="2:5" ht="15">
      <c r="B55" s="13">
        <v>90200</v>
      </c>
      <c r="C55" s="54" t="s">
        <v>62</v>
      </c>
      <c r="D55" s="61">
        <v>237000</v>
      </c>
      <c r="E55" s="62">
        <v>237000</v>
      </c>
    </row>
    <row r="56" spans="2:5" ht="15.75" thickBot="1">
      <c r="B56" s="16">
        <v>90000</v>
      </c>
      <c r="C56" s="15" t="s">
        <v>63</v>
      </c>
      <c r="D56" s="48">
        <f>D54+D55</f>
        <v>887000</v>
      </c>
      <c r="E56" s="51">
        <f>E54+E55</f>
        <v>889000</v>
      </c>
    </row>
    <row r="57" spans="2:5" ht="16.5" thickBot="1" thickTop="1">
      <c r="B57" s="109" t="s">
        <v>64</v>
      </c>
      <c r="C57" s="110"/>
      <c r="D57" s="52">
        <f>D16+D23+D30+D37+D43+D49+D52+D56</f>
        <v>5662273.59</v>
      </c>
      <c r="E57" s="55">
        <f>E16+E23+E30+E37+E43+E49+E52+E56</f>
        <v>6928088.65</v>
      </c>
    </row>
    <row r="58" spans="2:5" ht="16.5" thickBot="1" thickTop="1">
      <c r="B58" s="109" t="s">
        <v>65</v>
      </c>
      <c r="C58" s="110"/>
      <c r="D58" s="52">
        <f>D57+D5+D6+D7+D8</f>
        <v>7541909.71</v>
      </c>
      <c r="E58" s="55">
        <f>E57+E5+E6+E7+E8</f>
        <v>10771896.59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112116.5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112116.5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2133665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2133665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42500</v>
      </c>
      <c r="E25" s="45"/>
    </row>
    <row r="26" spans="2:5" ht="15">
      <c r="B26" s="13">
        <v>30200</v>
      </c>
      <c r="C26" s="54" t="s">
        <v>28</v>
      </c>
      <c r="D26" s="39">
        <v>5000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50550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1020000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1020000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650000</v>
      </c>
      <c r="E54" s="45"/>
    </row>
    <row r="55" spans="2:5" ht="15">
      <c r="B55" s="13">
        <v>90200</v>
      </c>
      <c r="C55" s="54" t="s">
        <v>62</v>
      </c>
      <c r="D55" s="61">
        <v>160000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810000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4126331.5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4126331.5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112116.5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112116.5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2133665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2133665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42500</v>
      </c>
      <c r="E25" s="45"/>
    </row>
    <row r="26" spans="2:5" ht="15">
      <c r="B26" s="13">
        <v>30200</v>
      </c>
      <c r="C26" s="54" t="s">
        <v>28</v>
      </c>
      <c r="D26" s="39">
        <v>5000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50550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650000</v>
      </c>
      <c r="E54" s="45"/>
    </row>
    <row r="55" spans="2:5" ht="15">
      <c r="B55" s="13">
        <v>90200</v>
      </c>
      <c r="C55" s="54" t="s">
        <v>62</v>
      </c>
      <c r="D55" s="61">
        <v>160000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810000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3106331.5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3106331.5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97578.76000000001</v>
      </c>
      <c r="E10" s="89">
        <v>0</v>
      </c>
      <c r="F10" s="90">
        <v>126417.33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>
        <v>36650</v>
      </c>
      <c r="AR10" s="89">
        <v>0</v>
      </c>
      <c r="AS10" s="90">
        <v>42898.53</v>
      </c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134228.76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169315.86</v>
      </c>
    </row>
    <row r="11" spans="2:76" ht="15">
      <c r="B11" s="13">
        <v>102</v>
      </c>
      <c r="C11" s="25" t="s">
        <v>92</v>
      </c>
      <c r="D11" s="88">
        <v>13571.24</v>
      </c>
      <c r="E11" s="89">
        <v>0</v>
      </c>
      <c r="F11" s="90">
        <v>19849.35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2410</v>
      </c>
      <c r="AR11" s="89">
        <v>0</v>
      </c>
      <c r="AS11" s="90">
        <v>2943.69</v>
      </c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15981.24</v>
      </c>
      <c r="BW11" s="77">
        <f t="shared" si="1"/>
        <v>0</v>
      </c>
      <c r="BX11" s="79">
        <f t="shared" si="2"/>
        <v>22793.039999999997</v>
      </c>
    </row>
    <row r="12" spans="2:76" ht="15">
      <c r="B12" s="13">
        <v>103</v>
      </c>
      <c r="C12" s="25" t="s">
        <v>93</v>
      </c>
      <c r="D12" s="88">
        <v>195800</v>
      </c>
      <c r="E12" s="89">
        <v>0</v>
      </c>
      <c r="F12" s="90">
        <v>254023.07999999996</v>
      </c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>
        <v>0</v>
      </c>
      <c r="P12" s="91">
        <v>0</v>
      </c>
      <c r="Q12" s="89">
        <v>0</v>
      </c>
      <c r="R12" s="90">
        <v>811.3</v>
      </c>
      <c r="S12" s="91">
        <v>0</v>
      </c>
      <c r="T12" s="89">
        <v>0</v>
      </c>
      <c r="U12" s="90">
        <v>0</v>
      </c>
      <c r="V12" s="91"/>
      <c r="W12" s="89"/>
      <c r="X12" s="90"/>
      <c r="Y12" s="91"/>
      <c r="Z12" s="89"/>
      <c r="AA12" s="90"/>
      <c r="AB12" s="91">
        <v>1289162.84</v>
      </c>
      <c r="AC12" s="89">
        <v>0</v>
      </c>
      <c r="AD12" s="90">
        <v>1479086.9000000001</v>
      </c>
      <c r="AE12" s="91"/>
      <c r="AF12" s="89"/>
      <c r="AG12" s="90"/>
      <c r="AH12" s="91">
        <v>28000</v>
      </c>
      <c r="AI12" s="89">
        <v>0</v>
      </c>
      <c r="AJ12" s="90">
        <v>28000</v>
      </c>
      <c r="AK12" s="91">
        <v>262000</v>
      </c>
      <c r="AL12" s="89">
        <v>0</v>
      </c>
      <c r="AM12" s="90">
        <v>419815.16</v>
      </c>
      <c r="AN12" s="91"/>
      <c r="AO12" s="89"/>
      <c r="AP12" s="90"/>
      <c r="AQ12" s="91">
        <v>21500</v>
      </c>
      <c r="AR12" s="89">
        <v>0</v>
      </c>
      <c r="AS12" s="90">
        <v>36121.259999999995</v>
      </c>
      <c r="AT12" s="91">
        <v>5000</v>
      </c>
      <c r="AU12" s="89">
        <v>0</v>
      </c>
      <c r="AV12" s="90">
        <v>5240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1801462.84</v>
      </c>
      <c r="BW12" s="77">
        <f t="shared" si="1"/>
        <v>0</v>
      </c>
      <c r="BX12" s="79">
        <f t="shared" si="2"/>
        <v>2223097.6999999997</v>
      </c>
    </row>
    <row r="13" spans="2:76" ht="15">
      <c r="B13" s="13">
        <v>104</v>
      </c>
      <c r="C13" s="25" t="s">
        <v>19</v>
      </c>
      <c r="D13" s="88">
        <v>54500</v>
      </c>
      <c r="E13" s="89">
        <v>0</v>
      </c>
      <c r="F13" s="90">
        <v>72943.14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>
        <v>0</v>
      </c>
      <c r="T13" s="89">
        <v>0</v>
      </c>
      <c r="U13" s="90">
        <v>20000</v>
      </c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0</v>
      </c>
      <c r="AL13" s="89">
        <v>0</v>
      </c>
      <c r="AM13" s="90">
        <v>0</v>
      </c>
      <c r="AN13" s="91"/>
      <c r="AO13" s="89"/>
      <c r="AP13" s="90"/>
      <c r="AQ13" s="91">
        <v>1500</v>
      </c>
      <c r="AR13" s="89">
        <v>0</v>
      </c>
      <c r="AS13" s="90">
        <v>1500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56000</v>
      </c>
      <c r="BW13" s="77">
        <f t="shared" si="1"/>
        <v>0</v>
      </c>
      <c r="BX13" s="79">
        <f t="shared" si="2"/>
        <v>94443.14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>
        <v>3000</v>
      </c>
      <c r="AR18" s="89">
        <v>0</v>
      </c>
      <c r="AS18" s="101">
        <v>3000</v>
      </c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3000</v>
      </c>
      <c r="BW18" s="77">
        <f t="shared" si="1"/>
        <v>0</v>
      </c>
      <c r="BX18" s="79">
        <f t="shared" si="2"/>
        <v>3000</v>
      </c>
    </row>
    <row r="19" spans="2:76" ht="15">
      <c r="B19" s="13">
        <v>110</v>
      </c>
      <c r="C19" s="25" t="s">
        <v>98</v>
      </c>
      <c r="D19" s="88">
        <v>35798.25</v>
      </c>
      <c r="E19" s="89">
        <v>0</v>
      </c>
      <c r="F19" s="90">
        <v>35983.65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>
        <v>500</v>
      </c>
      <c r="AR19" s="89">
        <v>0</v>
      </c>
      <c r="AS19" s="101">
        <v>500</v>
      </c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39658.66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75956.91</v>
      </c>
      <c r="BW19" s="77">
        <f t="shared" si="1"/>
        <v>0</v>
      </c>
      <c r="BX19" s="79">
        <f t="shared" si="2"/>
        <v>36483.65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397248.25</v>
      </c>
      <c r="E20" s="78">
        <f t="shared" si="3"/>
        <v>0</v>
      </c>
      <c r="F20" s="79">
        <f t="shared" si="3"/>
        <v>509216.55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811.3</v>
      </c>
      <c r="S20" s="98">
        <f t="shared" si="3"/>
        <v>0</v>
      </c>
      <c r="T20" s="78">
        <f t="shared" si="3"/>
        <v>0</v>
      </c>
      <c r="U20" s="77">
        <f t="shared" si="3"/>
        <v>20000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1289162.84</v>
      </c>
      <c r="AC20" s="78">
        <f t="shared" si="3"/>
        <v>0</v>
      </c>
      <c r="AD20" s="77">
        <f t="shared" si="3"/>
        <v>1479086.9000000001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28000</v>
      </c>
      <c r="AI20" s="78">
        <f t="shared" si="3"/>
        <v>0</v>
      </c>
      <c r="AJ20" s="77">
        <f t="shared" si="3"/>
        <v>28000</v>
      </c>
      <c r="AK20" s="98">
        <f t="shared" si="3"/>
        <v>262000</v>
      </c>
      <c r="AL20" s="78">
        <f t="shared" si="3"/>
        <v>0</v>
      </c>
      <c r="AM20" s="77">
        <f t="shared" si="3"/>
        <v>419815.16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65560</v>
      </c>
      <c r="AR20" s="78">
        <f t="shared" si="3"/>
        <v>0</v>
      </c>
      <c r="AS20" s="77">
        <f t="shared" si="3"/>
        <v>86963.48</v>
      </c>
      <c r="AT20" s="98">
        <f t="shared" si="3"/>
        <v>5000</v>
      </c>
      <c r="AU20" s="78">
        <f t="shared" si="3"/>
        <v>0</v>
      </c>
      <c r="AV20" s="77">
        <f t="shared" si="3"/>
        <v>5240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39658.66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2086629.75</v>
      </c>
      <c r="BW20" s="77">
        <f>BW10+BW11+BW12+BW13+BW14+BW15+BW16+BW17+BW18+BW19</f>
        <v>0</v>
      </c>
      <c r="BX20" s="95">
        <f>BX10+BX11+BX12+BX13+BX14+BX15+BX16+BX17+BX18+BX19</f>
        <v>2549133.3899999997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76000</v>
      </c>
      <c r="E24" s="89">
        <v>0</v>
      </c>
      <c r="F24" s="90">
        <v>239767.5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1241291.9300000002</v>
      </c>
      <c r="Q24" s="89">
        <v>0</v>
      </c>
      <c r="R24" s="101">
        <v>1350466.04</v>
      </c>
      <c r="S24" s="97"/>
      <c r="T24" s="89"/>
      <c r="U24" s="101"/>
      <c r="V24" s="97"/>
      <c r="W24" s="89"/>
      <c r="X24" s="101"/>
      <c r="Y24" s="97">
        <v>546907.6900000001</v>
      </c>
      <c r="Z24" s="89">
        <v>0</v>
      </c>
      <c r="AA24" s="101">
        <v>547804.51</v>
      </c>
      <c r="AB24" s="97">
        <v>718346.53</v>
      </c>
      <c r="AC24" s="89">
        <v>0</v>
      </c>
      <c r="AD24" s="101">
        <v>757056.31</v>
      </c>
      <c r="AE24" s="97">
        <v>285000</v>
      </c>
      <c r="AF24" s="89">
        <v>0</v>
      </c>
      <c r="AG24" s="101">
        <v>286256.06</v>
      </c>
      <c r="AH24" s="97">
        <v>59542.98</v>
      </c>
      <c r="AI24" s="89">
        <v>0</v>
      </c>
      <c r="AJ24" s="101">
        <v>127253.78</v>
      </c>
      <c r="AK24" s="97">
        <v>1561190.8299999998</v>
      </c>
      <c r="AL24" s="89">
        <v>0</v>
      </c>
      <c r="AM24" s="101">
        <v>1678233.25</v>
      </c>
      <c r="AN24" s="97"/>
      <c r="AO24" s="89"/>
      <c r="AP24" s="101"/>
      <c r="AQ24" s="97">
        <v>30000</v>
      </c>
      <c r="AR24" s="89">
        <v>0</v>
      </c>
      <c r="AS24" s="101">
        <v>45759.89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4518279.96</v>
      </c>
      <c r="BW24" s="77">
        <f t="shared" si="4"/>
        <v>0</v>
      </c>
      <c r="BX24" s="79">
        <f t="shared" si="4"/>
        <v>5032597.339999999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1869.83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>
        <v>50000</v>
      </c>
      <c r="AR27" s="89">
        <v>0</v>
      </c>
      <c r="AS27" s="101">
        <v>90593.53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50000</v>
      </c>
      <c r="BW27" s="77">
        <f t="shared" si="4"/>
        <v>0</v>
      </c>
      <c r="BX27" s="79">
        <f t="shared" si="4"/>
        <v>92463.36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76000</v>
      </c>
      <c r="E28" s="78">
        <f t="shared" si="5"/>
        <v>0</v>
      </c>
      <c r="F28" s="79">
        <f t="shared" si="5"/>
        <v>239767.5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1241291.9300000002</v>
      </c>
      <c r="Q28" s="78">
        <f t="shared" si="5"/>
        <v>0</v>
      </c>
      <c r="R28" s="77">
        <f t="shared" si="5"/>
        <v>1350466.04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546907.6900000001</v>
      </c>
      <c r="Z28" s="78">
        <f t="shared" si="5"/>
        <v>0</v>
      </c>
      <c r="AA28" s="77">
        <f t="shared" si="5"/>
        <v>549674.34</v>
      </c>
      <c r="AB28" s="98">
        <f t="shared" si="5"/>
        <v>718346.53</v>
      </c>
      <c r="AC28" s="78">
        <f t="shared" si="5"/>
        <v>0</v>
      </c>
      <c r="AD28" s="77">
        <f t="shared" si="5"/>
        <v>757056.31</v>
      </c>
      <c r="AE28" s="98">
        <f t="shared" si="5"/>
        <v>285000</v>
      </c>
      <c r="AF28" s="78">
        <f t="shared" si="5"/>
        <v>0</v>
      </c>
      <c r="AG28" s="77">
        <f t="shared" si="5"/>
        <v>286256.06</v>
      </c>
      <c r="AH28" s="98">
        <f t="shared" si="5"/>
        <v>59542.98</v>
      </c>
      <c r="AI28" s="78">
        <f t="shared" si="5"/>
        <v>0</v>
      </c>
      <c r="AJ28" s="77">
        <f aca="true" t="shared" si="6" ref="AJ28:BO28">AJ23+AJ24+AJ25+AJ26+AJ27</f>
        <v>127253.78</v>
      </c>
      <c r="AK28" s="98">
        <f t="shared" si="6"/>
        <v>1561190.8299999998</v>
      </c>
      <c r="AL28" s="78">
        <f t="shared" si="6"/>
        <v>0</v>
      </c>
      <c r="AM28" s="77">
        <f t="shared" si="6"/>
        <v>1678233.25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80000</v>
      </c>
      <c r="AR28" s="78">
        <f t="shared" si="6"/>
        <v>0</v>
      </c>
      <c r="AS28" s="77">
        <f t="shared" si="6"/>
        <v>136353.41999999998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4568279.96</v>
      </c>
      <c r="BW28" s="77">
        <f>BW23+BW24+BW25+BW26+BW27</f>
        <v>0</v>
      </c>
      <c r="BX28" s="95">
        <f>BX23+BX24+BX25+BX26+BX27</f>
        <v>5125060.699999999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650000</v>
      </c>
      <c r="BS49" s="89">
        <v>0</v>
      </c>
      <c r="BT49" s="101">
        <v>651316.21</v>
      </c>
      <c r="BU49" s="76"/>
      <c r="BV49" s="85">
        <f aca="true" t="shared" si="15" ref="BV49:BX50">D49+G49+J49+M49+P49+S49+V49+Y49+AB49+AE49+AH49+AK49+AN49+AQ49+AT49+AW49+AZ49+BC49+BF49+BI49+BL49+BO49+BR49</f>
        <v>650000</v>
      </c>
      <c r="BW49" s="77">
        <f t="shared" si="15"/>
        <v>0</v>
      </c>
      <c r="BX49" s="79">
        <f t="shared" si="15"/>
        <v>651316.21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237000</v>
      </c>
      <c r="BS50" s="89">
        <v>0</v>
      </c>
      <c r="BT50" s="101">
        <v>243500</v>
      </c>
      <c r="BU50" s="76"/>
      <c r="BV50" s="85">
        <f t="shared" si="15"/>
        <v>237000</v>
      </c>
      <c r="BW50" s="77">
        <f t="shared" si="15"/>
        <v>0</v>
      </c>
      <c r="BX50" s="79">
        <f t="shared" si="15"/>
        <v>243500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887000</v>
      </c>
      <c r="BS51" s="78">
        <f>BS49+BS50</f>
        <v>0</v>
      </c>
      <c r="BT51" s="77">
        <f>BT49+BT50</f>
        <v>894816.21</v>
      </c>
      <c r="BU51" s="85"/>
      <c r="BV51" s="85">
        <f>BV49+BV50</f>
        <v>887000</v>
      </c>
      <c r="BW51" s="77">
        <f>BW49+BW50</f>
        <v>0</v>
      </c>
      <c r="BX51" s="95">
        <f>BX49+BX50</f>
        <v>894816.21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473248.25</v>
      </c>
      <c r="E53" s="86">
        <f t="shared" si="18"/>
        <v>0</v>
      </c>
      <c r="F53" s="86">
        <f t="shared" si="18"/>
        <v>748984.05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1241291.9300000002</v>
      </c>
      <c r="Q53" s="86">
        <f t="shared" si="18"/>
        <v>0</v>
      </c>
      <c r="R53" s="86">
        <f t="shared" si="18"/>
        <v>1351277.34</v>
      </c>
      <c r="S53" s="86">
        <f t="shared" si="18"/>
        <v>0</v>
      </c>
      <c r="T53" s="86">
        <f t="shared" si="18"/>
        <v>0</v>
      </c>
      <c r="U53" s="86">
        <f t="shared" si="18"/>
        <v>20000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546907.6900000001</v>
      </c>
      <c r="Z53" s="86">
        <f t="shared" si="18"/>
        <v>0</v>
      </c>
      <c r="AA53" s="86">
        <f t="shared" si="18"/>
        <v>549674.34</v>
      </c>
      <c r="AB53" s="86">
        <f t="shared" si="18"/>
        <v>2007509.37</v>
      </c>
      <c r="AC53" s="86">
        <f t="shared" si="18"/>
        <v>0</v>
      </c>
      <c r="AD53" s="86">
        <f t="shared" si="18"/>
        <v>2236143.21</v>
      </c>
      <c r="AE53" s="86">
        <f t="shared" si="18"/>
        <v>285000</v>
      </c>
      <c r="AF53" s="86">
        <f t="shared" si="18"/>
        <v>0</v>
      </c>
      <c r="AG53" s="86">
        <f t="shared" si="18"/>
        <v>286256.06</v>
      </c>
      <c r="AH53" s="86">
        <f t="shared" si="18"/>
        <v>87542.98000000001</v>
      </c>
      <c r="AI53" s="86">
        <f t="shared" si="18"/>
        <v>0</v>
      </c>
      <c r="AJ53" s="86">
        <f aca="true" t="shared" si="19" ref="AJ53:BT53">AJ20+AJ28+AJ35+AJ42+AJ46+AJ51</f>
        <v>155253.78</v>
      </c>
      <c r="AK53" s="86">
        <f t="shared" si="19"/>
        <v>1823190.8299999998</v>
      </c>
      <c r="AL53" s="86">
        <f t="shared" si="19"/>
        <v>0</v>
      </c>
      <c r="AM53" s="86">
        <f t="shared" si="19"/>
        <v>2098048.41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145560</v>
      </c>
      <c r="AR53" s="86">
        <f t="shared" si="19"/>
        <v>0</v>
      </c>
      <c r="AS53" s="86">
        <f t="shared" si="19"/>
        <v>223316.89999999997</v>
      </c>
      <c r="AT53" s="86">
        <f t="shared" si="19"/>
        <v>5000</v>
      </c>
      <c r="AU53" s="86">
        <f t="shared" si="19"/>
        <v>0</v>
      </c>
      <c r="AV53" s="86">
        <f t="shared" si="19"/>
        <v>5240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39658.66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887000</v>
      </c>
      <c r="BS53" s="86">
        <f t="shared" si="19"/>
        <v>0</v>
      </c>
      <c r="BT53" s="86">
        <f t="shared" si="19"/>
        <v>894816.21</v>
      </c>
      <c r="BU53" s="86">
        <f>BU8</f>
        <v>0</v>
      </c>
      <c r="BV53" s="102">
        <f>BV8+BV20+BV28+BV35+BV42+BV46+BV51</f>
        <v>7541909.71</v>
      </c>
      <c r="BW53" s="87">
        <f>BW20+BW28+BW35+BW42+BW46+BW51</f>
        <v>0</v>
      </c>
      <c r="BX53" s="87">
        <f>BX20+BX28+BX35+BX42+BX46+BX51</f>
        <v>8569010.299999999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97578.76000000001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>
        <v>36650</v>
      </c>
      <c r="AR10" s="89">
        <v>0</v>
      </c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134228.76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13421.24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2410</v>
      </c>
      <c r="AR11" s="89">
        <v>0</v>
      </c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15831.24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192800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/>
      <c r="P12" s="91">
        <v>0</v>
      </c>
      <c r="Q12" s="89">
        <v>0</v>
      </c>
      <c r="R12" s="90"/>
      <c r="S12" s="91">
        <v>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1289162.84</v>
      </c>
      <c r="AC12" s="89">
        <v>0</v>
      </c>
      <c r="AD12" s="90"/>
      <c r="AE12" s="91"/>
      <c r="AF12" s="89"/>
      <c r="AG12" s="90"/>
      <c r="AH12" s="91">
        <v>28000</v>
      </c>
      <c r="AI12" s="89">
        <v>0</v>
      </c>
      <c r="AJ12" s="90"/>
      <c r="AK12" s="91">
        <v>280000</v>
      </c>
      <c r="AL12" s="89">
        <v>0</v>
      </c>
      <c r="AM12" s="90"/>
      <c r="AN12" s="91"/>
      <c r="AO12" s="89"/>
      <c r="AP12" s="90"/>
      <c r="AQ12" s="91">
        <v>21500</v>
      </c>
      <c r="AR12" s="89">
        <v>0</v>
      </c>
      <c r="AS12" s="90"/>
      <c r="AT12" s="91">
        <v>5000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1816462.84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50000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>
        <v>0</v>
      </c>
      <c r="T13" s="89">
        <v>0</v>
      </c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0</v>
      </c>
      <c r="AL13" s="89">
        <v>0</v>
      </c>
      <c r="AM13" s="90"/>
      <c r="AN13" s="91"/>
      <c r="AO13" s="89"/>
      <c r="AP13" s="90"/>
      <c r="AQ13" s="91">
        <v>1500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51500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>
        <v>0</v>
      </c>
      <c r="BP16" s="89">
        <v>0</v>
      </c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>
        <v>3000</v>
      </c>
      <c r="AR18" s="89">
        <v>0</v>
      </c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16500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>
        <v>500</v>
      </c>
      <c r="AR19" s="89">
        <v>0</v>
      </c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33308.66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50308.66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370300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1289162.84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28000</v>
      </c>
      <c r="AI20" s="78">
        <f t="shared" si="1"/>
        <v>0</v>
      </c>
      <c r="AJ20" s="77">
        <f t="shared" si="1"/>
        <v>0</v>
      </c>
      <c r="AK20" s="98">
        <f t="shared" si="1"/>
        <v>280000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65560</v>
      </c>
      <c r="AR20" s="78">
        <f t="shared" si="1"/>
        <v>0</v>
      </c>
      <c r="AS20" s="77">
        <f t="shared" si="1"/>
        <v>0</v>
      </c>
      <c r="AT20" s="98">
        <f t="shared" si="1"/>
        <v>5000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33308.66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2071331.5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70000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300000</v>
      </c>
      <c r="Q24" s="89">
        <v>0</v>
      </c>
      <c r="R24" s="101"/>
      <c r="S24" s="97"/>
      <c r="T24" s="89"/>
      <c r="U24" s="101"/>
      <c r="V24" s="97"/>
      <c r="W24" s="89"/>
      <c r="X24" s="101"/>
      <c r="Y24" s="97">
        <v>380000</v>
      </c>
      <c r="Z24" s="89">
        <v>0</v>
      </c>
      <c r="AA24" s="101"/>
      <c r="AB24" s="97">
        <v>465000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30000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1245000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70000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300000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380000</v>
      </c>
      <c r="Z28" s="78">
        <f t="shared" si="3"/>
        <v>0</v>
      </c>
      <c r="AA28" s="77">
        <f t="shared" si="3"/>
        <v>0</v>
      </c>
      <c r="AB28" s="98">
        <f t="shared" si="3"/>
        <v>465000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30000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1245000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650000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650000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160000</v>
      </c>
      <c r="BS50" s="89">
        <v>0</v>
      </c>
      <c r="BT50" s="101"/>
      <c r="BU50" s="76"/>
      <c r="BV50" s="85">
        <f t="shared" si="9"/>
        <v>160000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810000</v>
      </c>
      <c r="BS51" s="78">
        <f>BS49+BS50</f>
        <v>0</v>
      </c>
      <c r="BT51" s="77">
        <f>BT49+BT50</f>
        <v>0</v>
      </c>
      <c r="BU51" s="85"/>
      <c r="BV51" s="85">
        <f>BV49+BV50</f>
        <v>810000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440300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300000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380000</v>
      </c>
      <c r="Z53" s="86">
        <f t="shared" si="11"/>
        <v>0</v>
      </c>
      <c r="AA53" s="86">
        <f t="shared" si="11"/>
        <v>0</v>
      </c>
      <c r="AB53" s="86">
        <f t="shared" si="11"/>
        <v>1754162.84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28000</v>
      </c>
      <c r="AI53" s="86">
        <f t="shared" si="11"/>
        <v>0</v>
      </c>
      <c r="AJ53" s="86">
        <f t="shared" si="11"/>
        <v>0</v>
      </c>
      <c r="AK53" s="86">
        <f t="shared" si="11"/>
        <v>280000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95560</v>
      </c>
      <c r="AR53" s="86">
        <f t="shared" si="11"/>
        <v>0</v>
      </c>
      <c r="AS53" s="86">
        <f t="shared" si="11"/>
        <v>0</v>
      </c>
      <c r="AT53" s="86">
        <f t="shared" si="11"/>
        <v>5000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33308.66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810000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4126331.5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97578.76000000001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>
        <v>36650</v>
      </c>
      <c r="AR10" s="89">
        <v>0</v>
      </c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134228.76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13421.24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2410</v>
      </c>
      <c r="AR11" s="89">
        <v>0</v>
      </c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15831.24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192800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/>
      <c r="P12" s="91">
        <v>0</v>
      </c>
      <c r="Q12" s="89">
        <v>0</v>
      </c>
      <c r="R12" s="90"/>
      <c r="S12" s="91">
        <v>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1289162.84</v>
      </c>
      <c r="AC12" s="89">
        <v>0</v>
      </c>
      <c r="AD12" s="90"/>
      <c r="AE12" s="91"/>
      <c r="AF12" s="89"/>
      <c r="AG12" s="90"/>
      <c r="AH12" s="91">
        <v>28000</v>
      </c>
      <c r="AI12" s="89">
        <v>0</v>
      </c>
      <c r="AJ12" s="90"/>
      <c r="AK12" s="91">
        <v>280000</v>
      </c>
      <c r="AL12" s="89">
        <v>0</v>
      </c>
      <c r="AM12" s="90"/>
      <c r="AN12" s="91"/>
      <c r="AO12" s="89"/>
      <c r="AP12" s="90"/>
      <c r="AQ12" s="91">
        <v>21500</v>
      </c>
      <c r="AR12" s="89">
        <v>0</v>
      </c>
      <c r="AS12" s="90"/>
      <c r="AT12" s="91">
        <v>5000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1816462.84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50000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>
        <v>0</v>
      </c>
      <c r="T13" s="89">
        <v>0</v>
      </c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0</v>
      </c>
      <c r="AL13" s="89">
        <v>0</v>
      </c>
      <c r="AM13" s="90"/>
      <c r="AN13" s="91"/>
      <c r="AO13" s="89"/>
      <c r="AP13" s="90"/>
      <c r="AQ13" s="91">
        <v>1500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51500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>
        <v>0</v>
      </c>
      <c r="BP16" s="89">
        <v>0</v>
      </c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>
        <v>3000</v>
      </c>
      <c r="AR18" s="89">
        <v>0</v>
      </c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16500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>
        <v>500</v>
      </c>
      <c r="AR19" s="89">
        <v>0</v>
      </c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33308.66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50308.66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370300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1289162.84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28000</v>
      </c>
      <c r="AI20" s="78">
        <f t="shared" si="1"/>
        <v>0</v>
      </c>
      <c r="AJ20" s="77">
        <f t="shared" si="1"/>
        <v>0</v>
      </c>
      <c r="AK20" s="98">
        <f t="shared" si="1"/>
        <v>280000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65560</v>
      </c>
      <c r="AR20" s="78">
        <f t="shared" si="1"/>
        <v>0</v>
      </c>
      <c r="AS20" s="77">
        <f t="shared" si="1"/>
        <v>0</v>
      </c>
      <c r="AT20" s="98">
        <f t="shared" si="1"/>
        <v>5000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33308.66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2071331.5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70000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>
        <v>60000</v>
      </c>
      <c r="Z24" s="89">
        <v>0</v>
      </c>
      <c r="AA24" s="101"/>
      <c r="AB24" s="97">
        <v>65000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30000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225000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70000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60000</v>
      </c>
      <c r="Z28" s="78">
        <f t="shared" si="3"/>
        <v>0</v>
      </c>
      <c r="AA28" s="77">
        <f t="shared" si="3"/>
        <v>0</v>
      </c>
      <c r="AB28" s="98">
        <f t="shared" si="3"/>
        <v>65000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30000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225000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650000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650000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160000</v>
      </c>
      <c r="BS50" s="89">
        <v>0</v>
      </c>
      <c r="BT50" s="101"/>
      <c r="BU50" s="76"/>
      <c r="BV50" s="85">
        <f t="shared" si="9"/>
        <v>160000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810000</v>
      </c>
      <c r="BS51" s="78">
        <f>BS49+BS50</f>
        <v>0</v>
      </c>
      <c r="BT51" s="77">
        <f>BT49+BT50</f>
        <v>0</v>
      </c>
      <c r="BU51" s="85"/>
      <c r="BV51" s="85">
        <f>BV49+BV50</f>
        <v>810000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440300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60000</v>
      </c>
      <c r="Z53" s="86">
        <f t="shared" si="11"/>
        <v>0</v>
      </c>
      <c r="AA53" s="86">
        <f t="shared" si="11"/>
        <v>0</v>
      </c>
      <c r="AB53" s="86">
        <f t="shared" si="11"/>
        <v>1354162.84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28000</v>
      </c>
      <c r="AI53" s="86">
        <f t="shared" si="11"/>
        <v>0</v>
      </c>
      <c r="AJ53" s="86">
        <f t="shared" si="11"/>
        <v>0</v>
      </c>
      <c r="AK53" s="86">
        <f t="shared" si="11"/>
        <v>280000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95560</v>
      </c>
      <c r="AR53" s="86">
        <f t="shared" si="11"/>
        <v>0</v>
      </c>
      <c r="AS53" s="86">
        <f t="shared" si="11"/>
        <v>0</v>
      </c>
      <c r="AT53" s="86">
        <f t="shared" si="11"/>
        <v>5000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33308.66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810000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3106331.5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2022-04-26T14:02:14Z</dcterms:modified>
  <cp:category/>
  <cp:version/>
  <cp:contentType/>
  <cp:contentStatus/>
</cp:coreProperties>
</file>