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<sst xmlns="http://schemas.openxmlformats.org/spreadsheetml/2006/main" count="870" uniqueCount="149">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</sst>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81468.76</v>
      </c>
      <c r="E5" s="38"/>
    </row>
    <row r="6" spans="2:5" ht="15">
      <c r="B6" s="8"/>
      <c r="C6" s="5" t="s">
        <v>5</v>
      </c>
      <c r="D6" s="39">
        <v>1432887.6300000001</v>
      </c>
      <c r="E6" s="40"/>
    </row>
    <row r="7" spans="2:5" ht="15">
      <c r="B7" s="8"/>
      <c r="C7" s="5" t="s">
        <v>6</v>
      </c>
      <c r="D7" s="39">
        <v>1827983.4300000002</v>
      </c>
      <c r="E7" s="40"/>
    </row>
    <row r="8" spans="2:5" ht="15.75" thickBot="1">
      <c r="B8" s="9"/>
      <c r="C8" s="6" t="s">
        <v>7</v>
      </c>
      <c r="D8" s="41"/>
      <c r="E8" s="42">
        <v>3843807.94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109782.20999999999</v>
      </c>
      <c r="E10" s="45">
        <v>109782.20999999999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109782.20999999999</v>
      </c>
      <c r="E16" s="51">
        <f>E10+E11+E12+E13+E14+E15</f>
        <v>109782.20999999999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2075170.8699999999</v>
      </c>
      <c r="E18" s="45">
        <v>2034940.5199999998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10000</v>
      </c>
      <c r="E21" s="45">
        <v>10000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2085170.8699999999</v>
      </c>
      <c r="E23" s="51">
        <f>E18+E19+E20+E21+E22</f>
        <v>2044940.5199999998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37455.350000000006</v>
      </c>
      <c r="E25" s="45">
        <v>38175.350000000006</v>
      </c>
    </row>
    <row r="26" spans="2:5" ht="15">
      <c r="B26" s="13">
        <v>30200</v>
      </c>
      <c r="C26" s="54" t="s">
        <v>28</v>
      </c>
      <c r="D26" s="39">
        <v>455</v>
      </c>
      <c r="E26" s="45">
        <v>455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1719.75</v>
      </c>
      <c r="E29" s="50">
        <v>1719.75</v>
      </c>
    </row>
    <row r="30" spans="2:5" ht="15.75" thickBot="1">
      <c r="B30" s="16">
        <v>30000</v>
      </c>
      <c r="C30" s="15" t="s">
        <v>32</v>
      </c>
      <c r="D30" s="48">
        <f>D25+D26+D27+D28+D29</f>
        <v>39630.100000000006</v>
      </c>
      <c r="E30" s="51">
        <f>E25+E26+E27+E28+E29</f>
        <v>40350.100000000006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776457.49</v>
      </c>
      <c r="E33" s="59">
        <v>155923.23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776457.49</v>
      </c>
      <c r="E37" s="51">
        <f>E32+E33+E34+E35+E36</f>
        <v>155923.23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380175.56999999995</v>
      </c>
      <c r="E54" s="45">
        <v>374771.18999999994</v>
      </c>
    </row>
    <row r="55" spans="2:5" ht="15">
      <c r="B55" s="13">
        <v>90200</v>
      </c>
      <c r="C55" s="54" t="s">
        <v>62</v>
      </c>
      <c r="D55" s="61">
        <v>81410</v>
      </c>
      <c r="E55" s="62">
        <v>80910</v>
      </c>
    </row>
    <row r="56" spans="2:5" ht="15.75" thickBot="1">
      <c r="B56" s="16">
        <v>90000</v>
      </c>
      <c r="C56" s="15" t="s">
        <v>63</v>
      </c>
      <c r="D56" s="48">
        <f>D54+D55</f>
        <v>461585.56999999995</v>
      </c>
      <c r="E56" s="51">
        <f>E54+E55</f>
        <v>455681.18999999994</v>
      </c>
    </row>
    <row r="57" spans="2:5" ht="16.5" thickBot="1" thickTop="1">
      <c r="B57" s="109" t="s">
        <v>64</v>
      </c>
      <c r="C57" s="110"/>
      <c r="D57" s="52">
        <f>D16+D23+D30+D37+D43+D49+D52+D56</f>
        <v>3472626.2399999998</v>
      </c>
      <c r="E57" s="55">
        <f>E16+E23+E30+E37+E43+E49+E52+E56</f>
        <v>2806677.25</v>
      </c>
    </row>
    <row r="58" spans="2:5" ht="16.5" thickBot="1" thickTop="1">
      <c r="B58" s="109" t="s">
        <v>65</v>
      </c>
      <c r="C58" s="110"/>
      <c r="D58" s="52">
        <f>D57+D5+D6+D7+D8</f>
        <v>6814966.0600000005</v>
      </c>
      <c r="E58" s="55">
        <f>E57+E5+E6+E7+E8</f>
        <v>6650485.1899999995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77760.54</v>
      </c>
      <c r="E10" s="89">
        <v>13700.94</v>
      </c>
      <c r="F10" s="90">
        <v>75359.29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21417.379999999997</v>
      </c>
      <c r="AR10" s="89">
        <v>7153.58</v>
      </c>
      <c r="AS10" s="90">
        <v>21293.159999999996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99177.91999999998</v>
      </c>
      <c r="BW10" s="77">
        <f aca="true" t="shared" si="1" ref="BW10:BW19">E10+H10+K10+N10+Q10+T10+W10+Z10+AC10+AF10+AI10+AL10+AO10+AR10+AU10+AX10+BA10+BD10+BG10+BJ10+BM10+BP10+BS10</f>
        <v>20854.52</v>
      </c>
      <c r="BX10" s="79">
        <f aca="true" t="shared" si="2" ref="BX10:BX19">F10+I10+L10+O10+R10+U10+X10+AA10+AD10+AG10+AJ10+AM10+AP10+AS10+AV10+AY10+BB10+BE10+BH10+BK10+BN10+BQ10+BT10</f>
        <v>96652.44999999998</v>
      </c>
    </row>
    <row r="11" spans="2:76" ht="15">
      <c r="B11" s="13">
        <v>102</v>
      </c>
      <c r="C11" s="25" t="s">
        <v>92</v>
      </c>
      <c r="D11" s="88">
        <v>7835.9400000000005</v>
      </c>
      <c r="E11" s="89">
        <v>1835.7599999999998</v>
      </c>
      <c r="F11" s="90">
        <v>7621.06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1423.2</v>
      </c>
      <c r="AR11" s="89">
        <v>1248.8</v>
      </c>
      <c r="AS11" s="90">
        <v>1414.71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9259.140000000001</v>
      </c>
      <c r="BW11" s="77">
        <f t="shared" si="1"/>
        <v>3084.5599999999995</v>
      </c>
      <c r="BX11" s="79">
        <f t="shared" si="2"/>
        <v>9035.77</v>
      </c>
    </row>
    <row r="12" spans="2:76" ht="15">
      <c r="B12" s="13">
        <v>103</v>
      </c>
      <c r="C12" s="25" t="s">
        <v>93</v>
      </c>
      <c r="D12" s="88">
        <v>129409.08999999998</v>
      </c>
      <c r="E12" s="89">
        <v>8000</v>
      </c>
      <c r="F12" s="90">
        <v>101325.49999999999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0</v>
      </c>
      <c r="Q12" s="89">
        <v>0</v>
      </c>
      <c r="R12" s="90">
        <v>811.3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1379563.99</v>
      </c>
      <c r="AC12" s="89">
        <v>15926.07</v>
      </c>
      <c r="AD12" s="90">
        <v>1339041.5400000003</v>
      </c>
      <c r="AE12" s="91"/>
      <c r="AF12" s="89"/>
      <c r="AG12" s="90"/>
      <c r="AH12" s="91">
        <v>4720</v>
      </c>
      <c r="AI12" s="89">
        <v>0</v>
      </c>
      <c r="AJ12" s="90">
        <v>0</v>
      </c>
      <c r="AK12" s="91">
        <v>118037.13</v>
      </c>
      <c r="AL12" s="89">
        <v>0</v>
      </c>
      <c r="AM12" s="90">
        <v>158648.27</v>
      </c>
      <c r="AN12" s="91"/>
      <c r="AO12" s="89"/>
      <c r="AP12" s="90"/>
      <c r="AQ12" s="91">
        <v>65437.4</v>
      </c>
      <c r="AR12" s="89">
        <v>0</v>
      </c>
      <c r="AS12" s="90">
        <v>79116.7</v>
      </c>
      <c r="AT12" s="91">
        <v>10987.65</v>
      </c>
      <c r="AU12" s="89">
        <v>0</v>
      </c>
      <c r="AV12" s="90">
        <v>328.85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1708155.2599999998</v>
      </c>
      <c r="BW12" s="77">
        <f t="shared" si="1"/>
        <v>23926.07</v>
      </c>
      <c r="BX12" s="79">
        <f t="shared" si="2"/>
        <v>1679272.1600000004</v>
      </c>
    </row>
    <row r="13" spans="2:76" ht="15">
      <c r="B13" s="13">
        <v>104</v>
      </c>
      <c r="C13" s="25" t="s">
        <v>19</v>
      </c>
      <c r="D13" s="88">
        <v>57142.200000000004</v>
      </c>
      <c r="E13" s="89">
        <v>0</v>
      </c>
      <c r="F13" s="90">
        <v>46231.399999999994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20000</v>
      </c>
      <c r="T13" s="89">
        <v>0</v>
      </c>
      <c r="U13" s="90">
        <v>20000</v>
      </c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77142.20000000001</v>
      </c>
      <c r="BW13" s="77">
        <f t="shared" si="1"/>
        <v>0</v>
      </c>
      <c r="BX13" s="79">
        <f t="shared" si="2"/>
        <v>66231.4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0</v>
      </c>
      <c r="AR18" s="89">
        <v>0</v>
      </c>
      <c r="AS18" s="101">
        <v>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50660.36</v>
      </c>
      <c r="E19" s="89">
        <v>0</v>
      </c>
      <c r="F19" s="90">
        <v>50525.36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50660.36</v>
      </c>
      <c r="BW19" s="77">
        <f t="shared" si="1"/>
        <v>0</v>
      </c>
      <c r="BX19" s="79">
        <f t="shared" si="2"/>
        <v>50525.36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322808.12999999995</v>
      </c>
      <c r="E20" s="78">
        <f t="shared" si="3"/>
        <v>23536.7</v>
      </c>
      <c r="F20" s="79">
        <f t="shared" si="3"/>
        <v>281062.61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811.3</v>
      </c>
      <c r="S20" s="98">
        <f t="shared" si="3"/>
        <v>20000</v>
      </c>
      <c r="T20" s="78">
        <f t="shared" si="3"/>
        <v>0</v>
      </c>
      <c r="U20" s="77">
        <f t="shared" si="3"/>
        <v>20000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1379563.99</v>
      </c>
      <c r="AC20" s="78">
        <f t="shared" si="3"/>
        <v>15926.07</v>
      </c>
      <c r="AD20" s="77">
        <f t="shared" si="3"/>
        <v>1339041.5400000003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4720</v>
      </c>
      <c r="AI20" s="78">
        <f t="shared" si="3"/>
        <v>0</v>
      </c>
      <c r="AJ20" s="77">
        <f t="shared" si="3"/>
        <v>0</v>
      </c>
      <c r="AK20" s="98">
        <f t="shared" si="3"/>
        <v>118037.13</v>
      </c>
      <c r="AL20" s="78">
        <f t="shared" si="3"/>
        <v>0</v>
      </c>
      <c r="AM20" s="77">
        <f t="shared" si="3"/>
        <v>158648.27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88277.98</v>
      </c>
      <c r="AR20" s="78">
        <f t="shared" si="3"/>
        <v>8402.38</v>
      </c>
      <c r="AS20" s="77">
        <f t="shared" si="3"/>
        <v>101824.56999999999</v>
      </c>
      <c r="AT20" s="98">
        <f t="shared" si="3"/>
        <v>10987.65</v>
      </c>
      <c r="AU20" s="78">
        <f t="shared" si="3"/>
        <v>0</v>
      </c>
      <c r="AV20" s="77">
        <f t="shared" si="3"/>
        <v>328.85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1944394.88</v>
      </c>
      <c r="BW20" s="77">
        <f>BW10+BW11+BW12+BW13+BW14+BW15+BW16+BW17+BW18+BW19</f>
        <v>47865.15</v>
      </c>
      <c r="BX20" s="95">
        <f>BX10+BX11+BX12+BX13+BX14+BX15+BX16+BX17+BX18+BX19</f>
        <v>1901717.1400000004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226957.06</v>
      </c>
      <c r="E24" s="89">
        <v>58905.130000000005</v>
      </c>
      <c r="F24" s="90">
        <v>207583.83000000002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225396.16</v>
      </c>
      <c r="Q24" s="89">
        <v>527524.9199999999</v>
      </c>
      <c r="R24" s="101">
        <v>330149.02999999997</v>
      </c>
      <c r="S24" s="97"/>
      <c r="T24" s="89"/>
      <c r="U24" s="101"/>
      <c r="V24" s="97"/>
      <c r="W24" s="89"/>
      <c r="X24" s="101"/>
      <c r="Y24" s="97">
        <v>80408.08000000002</v>
      </c>
      <c r="Z24" s="89">
        <v>430211.98</v>
      </c>
      <c r="AA24" s="101">
        <v>36287.5</v>
      </c>
      <c r="AB24" s="97">
        <v>175606.12999999995</v>
      </c>
      <c r="AC24" s="89">
        <v>268477.04000000004</v>
      </c>
      <c r="AD24" s="101">
        <v>123487.37</v>
      </c>
      <c r="AE24" s="97">
        <v>17921.080000000016</v>
      </c>
      <c r="AF24" s="89">
        <v>407078.92</v>
      </c>
      <c r="AG24" s="101">
        <v>17921.08</v>
      </c>
      <c r="AH24" s="97">
        <v>29791.740000000005</v>
      </c>
      <c r="AI24" s="89">
        <v>79751.24</v>
      </c>
      <c r="AJ24" s="101">
        <v>80480.62</v>
      </c>
      <c r="AK24" s="97">
        <v>787308.3400000001</v>
      </c>
      <c r="AL24" s="89">
        <v>391174.54</v>
      </c>
      <c r="AM24" s="101">
        <v>789231.25</v>
      </c>
      <c r="AN24" s="97"/>
      <c r="AO24" s="89"/>
      <c r="AP24" s="101"/>
      <c r="AQ24" s="97">
        <v>30625</v>
      </c>
      <c r="AR24" s="89">
        <v>0</v>
      </c>
      <c r="AS24" s="101">
        <v>45609.89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1574013.59</v>
      </c>
      <c r="BW24" s="77">
        <f t="shared" si="4"/>
        <v>2163123.7699999996</v>
      </c>
      <c r="BX24" s="79">
        <f t="shared" si="4"/>
        <v>1630750.5699999998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1869.83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98249.40999999999</v>
      </c>
      <c r="AR27" s="89">
        <v>0</v>
      </c>
      <c r="AS27" s="101">
        <v>40405.83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98249.40999999999</v>
      </c>
      <c r="BW27" s="77">
        <f t="shared" si="4"/>
        <v>1869.83</v>
      </c>
      <c r="BX27" s="79">
        <f t="shared" si="4"/>
        <v>40405.83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226957.06</v>
      </c>
      <c r="E28" s="78">
        <f t="shared" si="5"/>
        <v>58905.130000000005</v>
      </c>
      <c r="F28" s="79">
        <f t="shared" si="5"/>
        <v>207583.83000000002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225396.16</v>
      </c>
      <c r="Q28" s="78">
        <f t="shared" si="5"/>
        <v>527524.9199999999</v>
      </c>
      <c r="R28" s="77">
        <f t="shared" si="5"/>
        <v>330149.02999999997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80408.08000000002</v>
      </c>
      <c r="Z28" s="78">
        <f t="shared" si="5"/>
        <v>432081.81</v>
      </c>
      <c r="AA28" s="77">
        <f t="shared" si="5"/>
        <v>36287.5</v>
      </c>
      <c r="AB28" s="98">
        <f t="shared" si="5"/>
        <v>175606.12999999995</v>
      </c>
      <c r="AC28" s="78">
        <f t="shared" si="5"/>
        <v>268477.04000000004</v>
      </c>
      <c r="AD28" s="77">
        <f t="shared" si="5"/>
        <v>123487.37</v>
      </c>
      <c r="AE28" s="98">
        <f t="shared" si="5"/>
        <v>17921.080000000016</v>
      </c>
      <c r="AF28" s="78">
        <f t="shared" si="5"/>
        <v>407078.92</v>
      </c>
      <c r="AG28" s="77">
        <f t="shared" si="5"/>
        <v>17921.08</v>
      </c>
      <c r="AH28" s="98">
        <f t="shared" si="5"/>
        <v>29791.740000000005</v>
      </c>
      <c r="AI28" s="78">
        <f t="shared" si="5"/>
        <v>79751.24</v>
      </c>
      <c r="AJ28" s="77">
        <f aca="true" t="shared" si="6" ref="AJ28:BO28">AJ23+AJ24+AJ25+AJ26+AJ27</f>
        <v>80480.62</v>
      </c>
      <c r="AK28" s="98">
        <f t="shared" si="6"/>
        <v>787308.3400000001</v>
      </c>
      <c r="AL28" s="78">
        <f t="shared" si="6"/>
        <v>391174.54</v>
      </c>
      <c r="AM28" s="77">
        <f t="shared" si="6"/>
        <v>789231.25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128874.40999999999</v>
      </c>
      <c r="AR28" s="78">
        <f t="shared" si="6"/>
        <v>0</v>
      </c>
      <c r="AS28" s="77">
        <f t="shared" si="6"/>
        <v>86015.72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1672263</v>
      </c>
      <c r="BW28" s="77">
        <f>BW23+BW24+BW25+BW26+BW27</f>
        <v>2164993.5999999996</v>
      </c>
      <c r="BX28" s="95">
        <f>BX23+BX24+BX25+BX26+BX27</f>
        <v>1671156.4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380175.57</v>
      </c>
      <c r="BS49" s="89">
        <v>0</v>
      </c>
      <c r="BT49" s="101">
        <v>370011.75</v>
      </c>
      <c r="BU49" s="76"/>
      <c r="BV49" s="85">
        <f aca="true" t="shared" si="15" ref="BV49:BX50">D49+G49+J49+M49+P49+S49+V49+Y49+AB49+AE49+AH49+AK49+AN49+AQ49+AT49+AW49+AZ49+BC49+BF49+BI49+BL49+BO49+BR49</f>
        <v>380175.57</v>
      </c>
      <c r="BW49" s="77">
        <f t="shared" si="15"/>
        <v>0</v>
      </c>
      <c r="BX49" s="79">
        <f t="shared" si="15"/>
        <v>370011.75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81410</v>
      </c>
      <c r="BS50" s="89">
        <v>0</v>
      </c>
      <c r="BT50" s="101">
        <v>87410</v>
      </c>
      <c r="BU50" s="76"/>
      <c r="BV50" s="85">
        <f t="shared" si="15"/>
        <v>81410</v>
      </c>
      <c r="BW50" s="77">
        <f t="shared" si="15"/>
        <v>0</v>
      </c>
      <c r="BX50" s="79">
        <f t="shared" si="15"/>
        <v>87410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461585.57</v>
      </c>
      <c r="BS51" s="78">
        <f>BS49+BS50</f>
        <v>0</v>
      </c>
      <c r="BT51" s="77">
        <f>BT49+BT50</f>
        <v>457421.75</v>
      </c>
      <c r="BU51" s="85"/>
      <c r="BV51" s="85">
        <f>BV49+BV50</f>
        <v>461585.57</v>
      </c>
      <c r="BW51" s="77">
        <f>BW49+BW50</f>
        <v>0</v>
      </c>
      <c r="BX51" s="95">
        <f>BX49+BX50</f>
        <v>457421.75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549765.19</v>
      </c>
      <c r="E53" s="86">
        <f t="shared" si="18"/>
        <v>82441.83</v>
      </c>
      <c r="F53" s="86">
        <f t="shared" si="18"/>
        <v>488646.44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225396.16</v>
      </c>
      <c r="Q53" s="86">
        <f t="shared" si="18"/>
        <v>527524.9199999999</v>
      </c>
      <c r="R53" s="86">
        <f t="shared" si="18"/>
        <v>330960.32999999996</v>
      </c>
      <c r="S53" s="86">
        <f t="shared" si="18"/>
        <v>20000</v>
      </c>
      <c r="T53" s="86">
        <f t="shared" si="18"/>
        <v>0</v>
      </c>
      <c r="U53" s="86">
        <f t="shared" si="18"/>
        <v>20000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80408.08000000002</v>
      </c>
      <c r="Z53" s="86">
        <f t="shared" si="18"/>
        <v>432081.81</v>
      </c>
      <c r="AA53" s="86">
        <f t="shared" si="18"/>
        <v>36287.5</v>
      </c>
      <c r="AB53" s="86">
        <f t="shared" si="18"/>
        <v>1555170.1199999999</v>
      </c>
      <c r="AC53" s="86">
        <f t="shared" si="18"/>
        <v>284403.11000000004</v>
      </c>
      <c r="AD53" s="86">
        <f t="shared" si="18"/>
        <v>1462528.9100000001</v>
      </c>
      <c r="AE53" s="86">
        <f t="shared" si="18"/>
        <v>17921.080000000016</v>
      </c>
      <c r="AF53" s="86">
        <f t="shared" si="18"/>
        <v>407078.92</v>
      </c>
      <c r="AG53" s="86">
        <f t="shared" si="18"/>
        <v>17921.08</v>
      </c>
      <c r="AH53" s="86">
        <f t="shared" si="18"/>
        <v>34511.740000000005</v>
      </c>
      <c r="AI53" s="86">
        <f t="shared" si="18"/>
        <v>79751.24</v>
      </c>
      <c r="AJ53" s="86">
        <f aca="true" t="shared" si="19" ref="AJ53:BT53">AJ20+AJ28+AJ35+AJ42+AJ46+AJ51</f>
        <v>80480.62</v>
      </c>
      <c r="AK53" s="86">
        <f t="shared" si="19"/>
        <v>905345.4700000001</v>
      </c>
      <c r="AL53" s="86">
        <f t="shared" si="19"/>
        <v>391174.54</v>
      </c>
      <c r="AM53" s="86">
        <f t="shared" si="19"/>
        <v>947879.52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217152.38999999998</v>
      </c>
      <c r="AR53" s="86">
        <f t="shared" si="19"/>
        <v>8402.38</v>
      </c>
      <c r="AS53" s="86">
        <f t="shared" si="19"/>
        <v>187840.28999999998</v>
      </c>
      <c r="AT53" s="86">
        <f t="shared" si="19"/>
        <v>10987.65</v>
      </c>
      <c r="AU53" s="86">
        <f t="shared" si="19"/>
        <v>0</v>
      </c>
      <c r="AV53" s="86">
        <f t="shared" si="19"/>
        <v>328.85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461585.57</v>
      </c>
      <c r="BS53" s="86">
        <f t="shared" si="19"/>
        <v>0</v>
      </c>
      <c r="BT53" s="86">
        <f t="shared" si="19"/>
        <v>457421.75</v>
      </c>
      <c r="BU53" s="86">
        <f>BU8</f>
        <v>0</v>
      </c>
      <c r="BV53" s="102">
        <f>BV8+BV20+BV28+BV35+BV42+BV46+BV51</f>
        <v>4078243.4499999997</v>
      </c>
      <c r="BW53" s="87">
        <f>BW20+BW28+BW35+BW42+BW46+BW51</f>
        <v>2212858.7499999995</v>
      </c>
      <c r="BX53" s="87">
        <f>BX20+BX28+BX35+BX42+BX46+BX51</f>
        <v>4030295.29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523863.86000000127</v>
      </c>
      <c r="BW54" s="93"/>
      <c r="BX54" s="94">
        <f>IF((Spese_Rendiconto_2022!BX53-Entrate_Rendiconto_2022!E58)&lt;0,Entrate_Rendiconto_2022!E58-Spese_Rendiconto_2022!BX53,0)</f>
        <v>2620189.8999999994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2023-08-21T13:45:47Z</dcterms:modified>
  <cp:category/>
  <cp:version/>
  <cp:contentType/>
  <cp:contentStatus/>
</cp:coreProperties>
</file>