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<sst xmlns="http://schemas.openxmlformats.org/spreadsheetml/2006/main" count="870" uniqueCount="149">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</sst>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91388.28</v>
      </c>
      <c r="E5" s="38"/>
    </row>
    <row r="6" spans="2:5" ht="15">
      <c r="B6" s="8"/>
      <c r="C6" s="5" t="s">
        <v>5</v>
      </c>
      <c r="D6" s="39">
        <v>1250974.79</v>
      </c>
      <c r="E6" s="40"/>
    </row>
    <row r="7" spans="2:5" ht="15">
      <c r="B7" s="8"/>
      <c r="C7" s="5" t="s">
        <v>6</v>
      </c>
      <c r="D7" s="39">
        <v>992133.8400000001</v>
      </c>
      <c r="E7" s="40"/>
    </row>
    <row r="8" spans="2:5" ht="15.75" thickBot="1">
      <c r="B8" s="9"/>
      <c r="C8" s="6" t="s">
        <v>7</v>
      </c>
      <c r="D8" s="41"/>
      <c r="E8" s="42">
        <v>3737828.19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108773.27</v>
      </c>
      <c r="E10" s="45">
        <v>129358.51000000001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108773.27</v>
      </c>
      <c r="E16" s="51">
        <f>E10+E11+E12+E13+E14+E15</f>
        <v>129358.51000000001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2826016.6299999994</v>
      </c>
      <c r="E18" s="45">
        <v>2695986.3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2826016.6299999994</v>
      </c>
      <c r="E23" s="51">
        <f>E18+E19+E20+E21+E22</f>
        <v>2695986.3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52496.35</v>
      </c>
      <c r="E25" s="45">
        <v>51776.35</v>
      </c>
    </row>
    <row r="26" spans="2:5" ht="15">
      <c r="B26" s="13">
        <v>30200</v>
      </c>
      <c r="C26" s="54" t="s">
        <v>28</v>
      </c>
      <c r="D26" s="39">
        <v>3697.52</v>
      </c>
      <c r="E26" s="45">
        <v>3697.52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996</v>
      </c>
      <c r="E29" s="50">
        <v>996</v>
      </c>
    </row>
    <row r="30" spans="2:5" ht="15.75" thickBot="1">
      <c r="B30" s="16">
        <v>30000</v>
      </c>
      <c r="C30" s="15" t="s">
        <v>32</v>
      </c>
      <c r="D30" s="48">
        <f>D25+D26+D27+D28+D29</f>
        <v>57189.869999999995</v>
      </c>
      <c r="E30" s="51">
        <f>E25+E26+E27+E28+E29</f>
        <v>56469.869999999995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638652.01</v>
      </c>
      <c r="E33" s="59">
        <v>0</v>
      </c>
    </row>
    <row r="34" spans="2:5" ht="15">
      <c r="B34" s="13">
        <v>40300</v>
      </c>
      <c r="C34" s="54" t="s">
        <v>37</v>
      </c>
      <c r="D34" s="61">
        <v>1869.83</v>
      </c>
      <c r="E34" s="45">
        <v>140000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640521.84</v>
      </c>
      <c r="E37" s="51">
        <f>E32+E33+E34+E35+E36</f>
        <v>140000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332296.04999999993</v>
      </c>
      <c r="E54" s="45">
        <v>330296.04999999993</v>
      </c>
    </row>
    <row r="55" spans="2:5" ht="15">
      <c r="B55" s="13">
        <v>90200</v>
      </c>
      <c r="C55" s="54" t="s">
        <v>62</v>
      </c>
      <c r="D55" s="61">
        <v>13000.73</v>
      </c>
      <c r="E55" s="62">
        <v>16706.27</v>
      </c>
    </row>
    <row r="56" spans="2:5" ht="15.75" thickBot="1">
      <c r="B56" s="16">
        <v>90000</v>
      </c>
      <c r="C56" s="15" t="s">
        <v>63</v>
      </c>
      <c r="D56" s="48">
        <f>D54+D55</f>
        <v>345296.7799999999</v>
      </c>
      <c r="E56" s="51">
        <f>E54+E55</f>
        <v>347002.31999999995</v>
      </c>
    </row>
    <row r="57" spans="2:5" ht="16.5" thickBot="1" thickTop="1">
      <c r="B57" s="109" t="s">
        <v>64</v>
      </c>
      <c r="C57" s="110"/>
      <c r="D57" s="52">
        <f>D16+D23+D30+D37+D43+D49+D52+D56</f>
        <v>3977798.389999999</v>
      </c>
      <c r="E57" s="55">
        <f>E16+E23+E30+E37+E43+E49+E52+E56</f>
        <v>3368816.9999999995</v>
      </c>
    </row>
    <row r="58" spans="2:5" ht="16.5" thickBot="1" thickTop="1">
      <c r="B58" s="109" t="s">
        <v>65</v>
      </c>
      <c r="C58" s="110"/>
      <c r="D58" s="52">
        <f>D57+D5+D6+D7+D8</f>
        <v>6312295.299999999</v>
      </c>
      <c r="E58" s="55">
        <f>E57+E5+E6+E7+E8</f>
        <v>7106645.1899999995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105319.05</v>
      </c>
      <c r="E10" s="89">
        <v>8599.609999999999</v>
      </c>
      <c r="F10" s="90">
        <v>102518.33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>
        <v>35033.07</v>
      </c>
      <c r="AR10" s="89">
        <v>2324.66</v>
      </c>
      <c r="AS10" s="90">
        <v>33828.240000000005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140352.12</v>
      </c>
      <c r="BW10" s="77">
        <f aca="true" t="shared" si="1" ref="BW10:BW19">E10+H10+K10+N10+Q10+T10+W10+Z10+AC10+AF10+AI10+AL10+AO10+AR10+AU10+AX10+BA10+BD10+BG10+BJ10+BM10+BP10+BS10</f>
        <v>10924.269999999999</v>
      </c>
      <c r="BX10" s="79">
        <f aca="true" t="shared" si="2" ref="BX10:BX19">F10+I10+L10+O10+R10+U10+X10+AA10+AD10+AG10+AJ10+AM10+AP10+AS10+AV10+AY10+BB10+BE10+BH10+BK10+BN10+BQ10+BT10</f>
        <v>136346.57</v>
      </c>
    </row>
    <row r="11" spans="2:76" ht="15">
      <c r="B11" s="13">
        <v>102</v>
      </c>
      <c r="C11" s="25" t="s">
        <v>92</v>
      </c>
      <c r="D11" s="88">
        <v>7794.299999999999</v>
      </c>
      <c r="E11" s="89">
        <v>979.45</v>
      </c>
      <c r="F11" s="90">
        <v>7612.050000000001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2096.62</v>
      </c>
      <c r="AR11" s="89">
        <v>156.1</v>
      </c>
      <c r="AS11" s="90">
        <v>2013.9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9890.919999999998</v>
      </c>
      <c r="BW11" s="77">
        <f t="shared" si="1"/>
        <v>1135.55</v>
      </c>
      <c r="BX11" s="79">
        <f t="shared" si="2"/>
        <v>9625.95</v>
      </c>
    </row>
    <row r="12" spans="2:76" ht="15">
      <c r="B12" s="13">
        <v>103</v>
      </c>
      <c r="C12" s="25" t="s">
        <v>93</v>
      </c>
      <c r="D12" s="88">
        <v>124628.51999999999</v>
      </c>
      <c r="E12" s="89">
        <v>8000</v>
      </c>
      <c r="F12" s="90">
        <v>130417.56999999999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>
        <v>24886.75</v>
      </c>
      <c r="Q12" s="89">
        <v>0</v>
      </c>
      <c r="R12" s="90">
        <v>28517.399999999998</v>
      </c>
      <c r="S12" s="91">
        <v>10427.02</v>
      </c>
      <c r="T12" s="89">
        <v>0</v>
      </c>
      <c r="U12" s="90">
        <v>10427.02</v>
      </c>
      <c r="V12" s="91"/>
      <c r="W12" s="89"/>
      <c r="X12" s="90"/>
      <c r="Y12" s="91"/>
      <c r="Z12" s="89"/>
      <c r="AA12" s="90"/>
      <c r="AB12" s="91">
        <v>1389741.24</v>
      </c>
      <c r="AC12" s="89">
        <v>51408.94</v>
      </c>
      <c r="AD12" s="90">
        <v>1412237.6400000001</v>
      </c>
      <c r="AE12" s="91"/>
      <c r="AF12" s="89"/>
      <c r="AG12" s="90"/>
      <c r="AH12" s="91">
        <v>0</v>
      </c>
      <c r="AI12" s="89">
        <v>0</v>
      </c>
      <c r="AJ12" s="90">
        <v>0</v>
      </c>
      <c r="AK12" s="91">
        <v>155683.38999999998</v>
      </c>
      <c r="AL12" s="89">
        <v>0</v>
      </c>
      <c r="AM12" s="90">
        <v>117329.67</v>
      </c>
      <c r="AN12" s="91"/>
      <c r="AO12" s="89"/>
      <c r="AP12" s="90"/>
      <c r="AQ12" s="91">
        <v>22845.160000000003</v>
      </c>
      <c r="AR12" s="89">
        <v>0</v>
      </c>
      <c r="AS12" s="90">
        <v>12781.4</v>
      </c>
      <c r="AT12" s="91">
        <v>2000</v>
      </c>
      <c r="AU12" s="89">
        <v>0</v>
      </c>
      <c r="AV12" s="90">
        <v>2000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1730212.0799999998</v>
      </c>
      <c r="BW12" s="77">
        <f t="shared" si="1"/>
        <v>59408.94</v>
      </c>
      <c r="BX12" s="79">
        <f t="shared" si="2"/>
        <v>1713710.7</v>
      </c>
    </row>
    <row r="13" spans="2:76" ht="15">
      <c r="B13" s="13">
        <v>104</v>
      </c>
      <c r="C13" s="25" t="s">
        <v>19</v>
      </c>
      <c r="D13" s="88">
        <v>43040.3</v>
      </c>
      <c r="E13" s="89">
        <v>0</v>
      </c>
      <c r="F13" s="90">
        <v>46516.280000000006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>
        <v>5000</v>
      </c>
      <c r="T13" s="89">
        <v>10000</v>
      </c>
      <c r="U13" s="90">
        <v>5000</v>
      </c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0</v>
      </c>
      <c r="AL13" s="89">
        <v>0</v>
      </c>
      <c r="AM13" s="90">
        <v>0</v>
      </c>
      <c r="AN13" s="91"/>
      <c r="AO13" s="89"/>
      <c r="AP13" s="90"/>
      <c r="AQ13" s="91">
        <v>1000</v>
      </c>
      <c r="AR13" s="89">
        <v>0</v>
      </c>
      <c r="AS13" s="90">
        <v>1000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49040.3</v>
      </c>
      <c r="BW13" s="77">
        <f t="shared" si="1"/>
        <v>10000</v>
      </c>
      <c r="BX13" s="79">
        <f t="shared" si="2"/>
        <v>52516.280000000006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>
        <v>2155.41</v>
      </c>
      <c r="AR18" s="89">
        <v>0</v>
      </c>
      <c r="AS18" s="101">
        <v>2425.41</v>
      </c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2155.41</v>
      </c>
      <c r="BW18" s="77">
        <f t="shared" si="1"/>
        <v>0</v>
      </c>
      <c r="BX18" s="79">
        <f t="shared" si="2"/>
        <v>2425.41</v>
      </c>
    </row>
    <row r="19" spans="2:76" ht="15">
      <c r="B19" s="13">
        <v>110</v>
      </c>
      <c r="C19" s="25" t="s">
        <v>98</v>
      </c>
      <c r="D19" s="88">
        <v>13816</v>
      </c>
      <c r="E19" s="89">
        <v>0</v>
      </c>
      <c r="F19" s="90">
        <v>21351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>
        <v>0</v>
      </c>
      <c r="AR19" s="89">
        <v>0</v>
      </c>
      <c r="AS19" s="101">
        <v>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13816</v>
      </c>
      <c r="BW19" s="77">
        <f t="shared" si="1"/>
        <v>0</v>
      </c>
      <c r="BX19" s="79">
        <f t="shared" si="2"/>
        <v>21351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294598.17</v>
      </c>
      <c r="E20" s="78">
        <f t="shared" si="3"/>
        <v>17579.059999999998</v>
      </c>
      <c r="F20" s="79">
        <f t="shared" si="3"/>
        <v>308415.23000000004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24886.75</v>
      </c>
      <c r="Q20" s="78">
        <f t="shared" si="3"/>
        <v>0</v>
      </c>
      <c r="R20" s="77">
        <f t="shared" si="3"/>
        <v>28517.399999999998</v>
      </c>
      <c r="S20" s="98">
        <f t="shared" si="3"/>
        <v>15427.02</v>
      </c>
      <c r="T20" s="78">
        <f t="shared" si="3"/>
        <v>10000</v>
      </c>
      <c r="U20" s="77">
        <f t="shared" si="3"/>
        <v>15427.02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1389741.24</v>
      </c>
      <c r="AC20" s="78">
        <f t="shared" si="3"/>
        <v>51408.94</v>
      </c>
      <c r="AD20" s="77">
        <f t="shared" si="3"/>
        <v>1412237.6400000001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155683.38999999998</v>
      </c>
      <c r="AL20" s="78">
        <f t="shared" si="3"/>
        <v>0</v>
      </c>
      <c r="AM20" s="77">
        <f t="shared" si="3"/>
        <v>117329.67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63130.26000000001</v>
      </c>
      <c r="AR20" s="78">
        <f t="shared" si="3"/>
        <v>2480.7599999999998</v>
      </c>
      <c r="AS20" s="77">
        <f t="shared" si="3"/>
        <v>52048.95000000001</v>
      </c>
      <c r="AT20" s="98">
        <f t="shared" si="3"/>
        <v>2000</v>
      </c>
      <c r="AU20" s="78">
        <f t="shared" si="3"/>
        <v>0</v>
      </c>
      <c r="AV20" s="77">
        <f t="shared" si="3"/>
        <v>2000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1945466.8299999998</v>
      </c>
      <c r="BW20" s="77">
        <f>BW10+BW11+BW12+BW13+BW14+BW15+BW16+BW17+BW18+BW19</f>
        <v>81468.76</v>
      </c>
      <c r="BX20" s="95">
        <f>BX10+BX11+BX12+BX13+BX14+BX15+BX16+BX17+BX18+BX19</f>
        <v>1935975.91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178363.87</v>
      </c>
      <c r="E24" s="89">
        <v>30000</v>
      </c>
      <c r="F24" s="90">
        <v>290282.05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278335.95999999996</v>
      </c>
      <c r="Q24" s="89">
        <v>506604.70999999996</v>
      </c>
      <c r="R24" s="101">
        <v>200863.21</v>
      </c>
      <c r="S24" s="97"/>
      <c r="T24" s="89"/>
      <c r="U24" s="101"/>
      <c r="V24" s="97"/>
      <c r="W24" s="89"/>
      <c r="X24" s="101"/>
      <c r="Y24" s="97">
        <v>73995.54000000001</v>
      </c>
      <c r="Z24" s="89">
        <v>145610.49000000002</v>
      </c>
      <c r="AA24" s="101">
        <v>73995.54000000001</v>
      </c>
      <c r="AB24" s="97">
        <v>36345.8</v>
      </c>
      <c r="AC24" s="89">
        <v>115406.53</v>
      </c>
      <c r="AD24" s="101">
        <v>72534.35</v>
      </c>
      <c r="AE24" s="97">
        <v>20743.670000000002</v>
      </c>
      <c r="AF24" s="89">
        <v>0</v>
      </c>
      <c r="AG24" s="101">
        <v>82677.81</v>
      </c>
      <c r="AH24" s="97">
        <v>114498.41999999998</v>
      </c>
      <c r="AI24" s="89">
        <v>63106.87</v>
      </c>
      <c r="AJ24" s="101">
        <v>63809.54000000001</v>
      </c>
      <c r="AK24" s="97">
        <v>130664.65999999997</v>
      </c>
      <c r="AL24" s="89">
        <v>537733.03</v>
      </c>
      <c r="AM24" s="101">
        <v>57451.54000000001</v>
      </c>
      <c r="AN24" s="97"/>
      <c r="AO24" s="89"/>
      <c r="AP24" s="101"/>
      <c r="AQ24" s="97">
        <v>29709.89</v>
      </c>
      <c r="AR24" s="89">
        <v>0</v>
      </c>
      <c r="AS24" s="101">
        <v>14725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862657.8099999999</v>
      </c>
      <c r="BW24" s="77">
        <f t="shared" si="4"/>
        <v>1398461.63</v>
      </c>
      <c r="BX24" s="79">
        <f t="shared" si="4"/>
        <v>856339.04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1869.83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>
        <v>139287.77999999997</v>
      </c>
      <c r="AR27" s="89">
        <v>32556.17</v>
      </c>
      <c r="AS27" s="101">
        <v>131712.41999999998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139287.77999999997</v>
      </c>
      <c r="BW27" s="77">
        <f t="shared" si="4"/>
        <v>34426</v>
      </c>
      <c r="BX27" s="79">
        <f t="shared" si="4"/>
        <v>131712.41999999998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178363.87</v>
      </c>
      <c r="E28" s="78">
        <f t="shared" si="5"/>
        <v>30000</v>
      </c>
      <c r="F28" s="79">
        <f t="shared" si="5"/>
        <v>290282.05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278335.95999999996</v>
      </c>
      <c r="Q28" s="78">
        <f t="shared" si="5"/>
        <v>506604.70999999996</v>
      </c>
      <c r="R28" s="77">
        <f t="shared" si="5"/>
        <v>200863.21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73995.54000000001</v>
      </c>
      <c r="Z28" s="78">
        <f t="shared" si="5"/>
        <v>147480.32</v>
      </c>
      <c r="AA28" s="77">
        <f t="shared" si="5"/>
        <v>73995.54000000001</v>
      </c>
      <c r="AB28" s="98">
        <f t="shared" si="5"/>
        <v>36345.8</v>
      </c>
      <c r="AC28" s="78">
        <f t="shared" si="5"/>
        <v>115406.53</v>
      </c>
      <c r="AD28" s="77">
        <f t="shared" si="5"/>
        <v>72534.35</v>
      </c>
      <c r="AE28" s="98">
        <f t="shared" si="5"/>
        <v>20743.670000000002</v>
      </c>
      <c r="AF28" s="78">
        <f t="shared" si="5"/>
        <v>0</v>
      </c>
      <c r="AG28" s="77">
        <f t="shared" si="5"/>
        <v>82677.81</v>
      </c>
      <c r="AH28" s="98">
        <f t="shared" si="5"/>
        <v>114498.41999999998</v>
      </c>
      <c r="AI28" s="78">
        <f t="shared" si="5"/>
        <v>63106.87</v>
      </c>
      <c r="AJ28" s="77">
        <f aca="true" t="shared" si="6" ref="AJ28:BO28">AJ23+AJ24+AJ25+AJ26+AJ27</f>
        <v>63809.54000000001</v>
      </c>
      <c r="AK28" s="98">
        <f t="shared" si="6"/>
        <v>130664.65999999997</v>
      </c>
      <c r="AL28" s="78">
        <f t="shared" si="6"/>
        <v>537733.03</v>
      </c>
      <c r="AM28" s="77">
        <f t="shared" si="6"/>
        <v>57451.54000000001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168997.66999999998</v>
      </c>
      <c r="AR28" s="78">
        <f t="shared" si="6"/>
        <v>32556.17</v>
      </c>
      <c r="AS28" s="77">
        <f t="shared" si="6"/>
        <v>146437.41999999998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1001945.5899999999</v>
      </c>
      <c r="BW28" s="77">
        <f>BW23+BW24+BW25+BW26+BW27</f>
        <v>1432887.63</v>
      </c>
      <c r="BX28" s="95">
        <f>BX23+BX24+BX25+BX26+BX27</f>
        <v>988051.46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332296.05</v>
      </c>
      <c r="BS49" s="89">
        <v>0</v>
      </c>
      <c r="BT49" s="101">
        <v>332309.14999999997</v>
      </c>
      <c r="BU49" s="76"/>
      <c r="BV49" s="85">
        <f aca="true" t="shared" si="15" ref="BV49:BX50">D49+G49+J49+M49+P49+S49+V49+Y49+AB49+AE49+AH49+AK49+AN49+AQ49+AT49+AW49+AZ49+BC49+BF49+BI49+BL49+BO49+BR49</f>
        <v>332296.05</v>
      </c>
      <c r="BW49" s="77">
        <f t="shared" si="15"/>
        <v>0</v>
      </c>
      <c r="BX49" s="79">
        <f t="shared" si="15"/>
        <v>332309.14999999997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13000.73</v>
      </c>
      <c r="BS50" s="89">
        <v>0</v>
      </c>
      <c r="BT50" s="101">
        <v>6500.73</v>
      </c>
      <c r="BU50" s="76"/>
      <c r="BV50" s="85">
        <f t="shared" si="15"/>
        <v>13000.73</v>
      </c>
      <c r="BW50" s="77">
        <f t="shared" si="15"/>
        <v>0</v>
      </c>
      <c r="BX50" s="79">
        <f t="shared" si="15"/>
        <v>6500.73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345296.77999999997</v>
      </c>
      <c r="BS51" s="78">
        <f>BS49+BS50</f>
        <v>0</v>
      </c>
      <c r="BT51" s="77">
        <f>BT49+BT50</f>
        <v>338809.87999999995</v>
      </c>
      <c r="BU51" s="85"/>
      <c r="BV51" s="85">
        <f>BV49+BV50</f>
        <v>345296.77999999997</v>
      </c>
      <c r="BW51" s="77">
        <f>BW49+BW50</f>
        <v>0</v>
      </c>
      <c r="BX51" s="95">
        <f>BX49+BX50</f>
        <v>338809.87999999995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472962.04</v>
      </c>
      <c r="E53" s="86">
        <f t="shared" si="18"/>
        <v>47579.06</v>
      </c>
      <c r="F53" s="86">
        <f t="shared" si="18"/>
        <v>598697.28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303222.70999999996</v>
      </c>
      <c r="Q53" s="86">
        <f t="shared" si="18"/>
        <v>506604.70999999996</v>
      </c>
      <c r="R53" s="86">
        <f t="shared" si="18"/>
        <v>229380.61</v>
      </c>
      <c r="S53" s="86">
        <f t="shared" si="18"/>
        <v>15427.02</v>
      </c>
      <c r="T53" s="86">
        <f t="shared" si="18"/>
        <v>10000</v>
      </c>
      <c r="U53" s="86">
        <f t="shared" si="18"/>
        <v>15427.02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73995.54000000001</v>
      </c>
      <c r="Z53" s="86">
        <f t="shared" si="18"/>
        <v>147480.32</v>
      </c>
      <c r="AA53" s="86">
        <f t="shared" si="18"/>
        <v>73995.54000000001</v>
      </c>
      <c r="AB53" s="86">
        <f t="shared" si="18"/>
        <v>1426087.04</v>
      </c>
      <c r="AC53" s="86">
        <f t="shared" si="18"/>
        <v>166815.47</v>
      </c>
      <c r="AD53" s="86">
        <f t="shared" si="18"/>
        <v>1484771.9900000002</v>
      </c>
      <c r="AE53" s="86">
        <f t="shared" si="18"/>
        <v>20743.670000000002</v>
      </c>
      <c r="AF53" s="86">
        <f t="shared" si="18"/>
        <v>0</v>
      </c>
      <c r="AG53" s="86">
        <f t="shared" si="18"/>
        <v>82677.81</v>
      </c>
      <c r="AH53" s="86">
        <f t="shared" si="18"/>
        <v>114498.41999999998</v>
      </c>
      <c r="AI53" s="86">
        <f t="shared" si="18"/>
        <v>63106.87</v>
      </c>
      <c r="AJ53" s="86">
        <f aca="true" t="shared" si="19" ref="AJ53:BT53">AJ20+AJ28+AJ35+AJ42+AJ46+AJ51</f>
        <v>63809.54000000001</v>
      </c>
      <c r="AK53" s="86">
        <f t="shared" si="19"/>
        <v>286348.04999999993</v>
      </c>
      <c r="AL53" s="86">
        <f t="shared" si="19"/>
        <v>537733.03</v>
      </c>
      <c r="AM53" s="86">
        <f t="shared" si="19"/>
        <v>174781.21000000002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232127.93</v>
      </c>
      <c r="AR53" s="86">
        <f t="shared" si="19"/>
        <v>35036.93</v>
      </c>
      <c r="AS53" s="86">
        <f t="shared" si="19"/>
        <v>198486.37</v>
      </c>
      <c r="AT53" s="86">
        <f t="shared" si="19"/>
        <v>2000</v>
      </c>
      <c r="AU53" s="86">
        <f t="shared" si="19"/>
        <v>0</v>
      </c>
      <c r="AV53" s="86">
        <f t="shared" si="19"/>
        <v>2000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345296.77999999997</v>
      </c>
      <c r="BS53" s="86">
        <f t="shared" si="19"/>
        <v>0</v>
      </c>
      <c r="BT53" s="86">
        <f t="shared" si="19"/>
        <v>338809.87999999995</v>
      </c>
      <c r="BU53" s="86">
        <f>BU8</f>
        <v>0</v>
      </c>
      <c r="BV53" s="102">
        <f>BV8+BV20+BV28+BV35+BV42+BV46+BV51</f>
        <v>3292709.1999999997</v>
      </c>
      <c r="BW53" s="87">
        <f>BW20+BW28+BW35+BW42+BW46+BW51</f>
        <v>1514356.39</v>
      </c>
      <c r="BX53" s="87">
        <f>BX20+BX28+BX35+BX42+BX46+BX51</f>
        <v>3262837.25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1505229.7099999993</v>
      </c>
      <c r="BW54" s="93"/>
      <c r="BX54" s="94">
        <f>IF((Spese_Rendiconto_2021!BX53-Entrate_Rendiconto_2021!E58)&lt;0,Entrate_Rendiconto_2021!E58-Spese_Rendiconto_2021!BX53,0)</f>
        <v>3843807.9399999995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2022-06-09T13:53:33Z</dcterms:modified>
  <cp:category/>
  <cp:version/>
  <cp:contentType/>
  <cp:contentStatus/>
</cp:coreProperties>
</file>