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<sst xmlns="http://schemas.openxmlformats.org/spreadsheetml/2006/main" count="870" uniqueCount="151">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</sst>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1388777.47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3991908.15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90000</v>
      </c>
      <c r="E10" s="45">
        <v>108639.54000000001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90000</v>
      </c>
      <c r="E16" s="51">
        <f>E10+E11+E12+E13+E14+E15</f>
        <v>108639.54000000001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2137362.14</v>
      </c>
      <c r="E18" s="45">
        <v>2392692.89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2137362.14</v>
      </c>
      <c r="E23" s="51">
        <f>E18+E19+E20+E21+E22</f>
        <v>2392692.89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45500</v>
      </c>
      <c r="E25" s="45">
        <v>45660</v>
      </c>
    </row>
    <row r="26" spans="2:5" ht="15">
      <c r="B26" s="13">
        <v>30200</v>
      </c>
      <c r="C26" s="54" t="s">
        <v>28</v>
      </c>
      <c r="D26" s="39">
        <v>5000</v>
      </c>
      <c r="E26" s="45">
        <v>5000</v>
      </c>
    </row>
    <row r="27" spans="2:5" ht="15">
      <c r="B27" s="13">
        <v>30300</v>
      </c>
      <c r="C27" s="54" t="s">
        <v>29</v>
      </c>
      <c r="D27" s="39">
        <v>50</v>
      </c>
      <c r="E27" s="45">
        <v>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3000</v>
      </c>
      <c r="E29" s="50">
        <v>3000</v>
      </c>
    </row>
    <row r="30" spans="2:5" ht="15.75" thickBot="1">
      <c r="B30" s="16">
        <v>30000</v>
      </c>
      <c r="C30" s="15" t="s">
        <v>32</v>
      </c>
      <c r="D30" s="48">
        <f>D25+D26+D27+D28+D29</f>
        <v>53550</v>
      </c>
      <c r="E30" s="51">
        <f>E25+E26+E27+E28+E29</f>
        <v>53710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1931372.55</v>
      </c>
      <c r="E33" s="59">
        <v>1931372.55</v>
      </c>
    </row>
    <row r="34" spans="2:5" ht="15">
      <c r="B34" s="13">
        <v>40300</v>
      </c>
      <c r="C34" s="54" t="s">
        <v>37</v>
      </c>
      <c r="D34" s="61">
        <v>139775</v>
      </c>
      <c r="E34" s="45">
        <v>186255.82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2071147.55</v>
      </c>
      <c r="E37" s="51">
        <f>E32+E33+E34+E35+E36</f>
        <v>2117628.37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1035481.78</v>
      </c>
      <c r="E51" s="62">
        <v>1035481.78</v>
      </c>
    </row>
    <row r="52" spans="2:5" ht="15.75" thickBot="1">
      <c r="B52" s="16">
        <v>70000</v>
      </c>
      <c r="C52" s="15" t="s">
        <v>58</v>
      </c>
      <c r="D52" s="48">
        <f>D51</f>
        <v>1035481.78</v>
      </c>
      <c r="E52" s="51">
        <f>E51</f>
        <v>1035481.78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500000</v>
      </c>
      <c r="E54" s="45">
        <v>551740.44</v>
      </c>
    </row>
    <row r="55" spans="2:5" ht="15">
      <c r="B55" s="13">
        <v>90200</v>
      </c>
      <c r="C55" s="54" t="s">
        <v>62</v>
      </c>
      <c r="D55" s="61">
        <v>160000</v>
      </c>
      <c r="E55" s="62">
        <v>160170</v>
      </c>
    </row>
    <row r="56" spans="2:5" ht="15.75" thickBot="1">
      <c r="B56" s="16">
        <v>90000</v>
      </c>
      <c r="C56" s="15" t="s">
        <v>63</v>
      </c>
      <c r="D56" s="48">
        <f>D54+D55</f>
        <v>660000</v>
      </c>
      <c r="E56" s="51">
        <f>E54+E55</f>
        <v>711910.44</v>
      </c>
    </row>
    <row r="57" spans="2:5" ht="16.5" thickBot="1" thickTop="1">
      <c r="B57" s="109" t="s">
        <v>64</v>
      </c>
      <c r="C57" s="110"/>
      <c r="D57" s="52">
        <f>D16+D23+D30+D37+D43+D49+D52+D56</f>
        <v>6047541.470000001</v>
      </c>
      <c r="E57" s="55">
        <f>E16+E23+E30+E37+E43+E49+E52+E56</f>
        <v>6420063.020000001</v>
      </c>
    </row>
    <row r="58" spans="2:5" ht="16.5" thickBot="1" thickTop="1">
      <c r="B58" s="109" t="s">
        <v>65</v>
      </c>
      <c r="C58" s="110"/>
      <c r="D58" s="52">
        <f>D57+D5+D6+D7+D8</f>
        <v>7436318.94</v>
      </c>
      <c r="E58" s="55">
        <f>E57+E5+E6+E7+E8</f>
        <v>10411971.170000002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90000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90000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2141000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2141000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45500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53550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1498500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1498500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500000</v>
      </c>
      <c r="E54" s="45"/>
    </row>
    <row r="55" spans="2:5" ht="15">
      <c r="B55" s="13">
        <v>90200</v>
      </c>
      <c r="C55" s="54" t="s">
        <v>62</v>
      </c>
      <c r="D55" s="61">
        <v>160000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660000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4443050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4443050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90000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90000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2141000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2141000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45500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53550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500000</v>
      </c>
      <c r="E54" s="45"/>
    </row>
    <row r="55" spans="2:5" ht="15">
      <c r="B55" s="13">
        <v>90200</v>
      </c>
      <c r="C55" s="54" t="s">
        <v>62</v>
      </c>
      <c r="D55" s="61">
        <v>160000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660000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2944550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2944550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111680</v>
      </c>
      <c r="E10" s="89">
        <v>0</v>
      </c>
      <c r="F10" s="90">
        <v>135174.8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>
        <v>52500</v>
      </c>
      <c r="AR10" s="89">
        <v>0</v>
      </c>
      <c r="AS10" s="90">
        <v>59613.35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164180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194788.15</v>
      </c>
    </row>
    <row r="11" spans="2:76" ht="15">
      <c r="B11" s="13">
        <v>102</v>
      </c>
      <c r="C11" s="25" t="s">
        <v>92</v>
      </c>
      <c r="D11" s="88">
        <v>15320</v>
      </c>
      <c r="E11" s="89">
        <v>0</v>
      </c>
      <c r="F11" s="90">
        <v>17482.83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3500</v>
      </c>
      <c r="AR11" s="89">
        <v>0</v>
      </c>
      <c r="AS11" s="90">
        <v>4360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18820</v>
      </c>
      <c r="BW11" s="77">
        <f t="shared" si="1"/>
        <v>0</v>
      </c>
      <c r="BX11" s="79">
        <f t="shared" si="2"/>
        <v>21842.83</v>
      </c>
    </row>
    <row r="12" spans="2:76" ht="15">
      <c r="B12" s="13">
        <v>103</v>
      </c>
      <c r="C12" s="25" t="s">
        <v>93</v>
      </c>
      <c r="D12" s="88">
        <v>219800</v>
      </c>
      <c r="E12" s="89">
        <v>0</v>
      </c>
      <c r="F12" s="90">
        <v>257260.17000000004</v>
      </c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>
        <v>0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1430100</v>
      </c>
      <c r="AC12" s="89">
        <v>0</v>
      </c>
      <c r="AD12" s="90">
        <v>1713157.6400000001</v>
      </c>
      <c r="AE12" s="91"/>
      <c r="AF12" s="89"/>
      <c r="AG12" s="90"/>
      <c r="AH12" s="91">
        <v>20000</v>
      </c>
      <c r="AI12" s="89">
        <v>0</v>
      </c>
      <c r="AJ12" s="90">
        <v>31538.760000000002</v>
      </c>
      <c r="AK12" s="91">
        <v>212000</v>
      </c>
      <c r="AL12" s="89">
        <v>0</v>
      </c>
      <c r="AM12" s="90">
        <v>252287.63</v>
      </c>
      <c r="AN12" s="91"/>
      <c r="AO12" s="89"/>
      <c r="AP12" s="90"/>
      <c r="AQ12" s="91">
        <v>32000</v>
      </c>
      <c r="AR12" s="89">
        <v>0</v>
      </c>
      <c r="AS12" s="90">
        <v>37447.3</v>
      </c>
      <c r="AT12" s="91">
        <v>5000</v>
      </c>
      <c r="AU12" s="89">
        <v>0</v>
      </c>
      <c r="AV12" s="90">
        <v>5000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1918900</v>
      </c>
      <c r="BW12" s="77">
        <f t="shared" si="1"/>
        <v>0</v>
      </c>
      <c r="BX12" s="79">
        <f t="shared" si="2"/>
        <v>2296691.5</v>
      </c>
    </row>
    <row r="13" spans="2:76" ht="15">
      <c r="B13" s="13">
        <v>104</v>
      </c>
      <c r="C13" s="25" t="s">
        <v>19</v>
      </c>
      <c r="D13" s="88">
        <v>42500</v>
      </c>
      <c r="E13" s="89">
        <v>0</v>
      </c>
      <c r="F13" s="90">
        <v>65015.3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>
        <v>1500</v>
      </c>
      <c r="AR13" s="89">
        <v>0</v>
      </c>
      <c r="AS13" s="90">
        <v>1500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44000</v>
      </c>
      <c r="BW13" s="77">
        <f t="shared" si="1"/>
        <v>0</v>
      </c>
      <c r="BX13" s="79">
        <f t="shared" si="2"/>
        <v>66515.3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1000</v>
      </c>
      <c r="E16" s="89">
        <v>0</v>
      </c>
      <c r="F16" s="90">
        <v>1000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>
        <v>9050.65</v>
      </c>
      <c r="BP16" s="89">
        <v>0</v>
      </c>
      <c r="BQ16" s="90">
        <v>9050.65</v>
      </c>
      <c r="BR16" s="97"/>
      <c r="BS16" s="89"/>
      <c r="BT16" s="101"/>
      <c r="BU16" s="76"/>
      <c r="BV16" s="85">
        <f t="shared" si="0"/>
        <v>10050.65</v>
      </c>
      <c r="BW16" s="77">
        <f t="shared" si="1"/>
        <v>0</v>
      </c>
      <c r="BX16" s="79">
        <f t="shared" si="2"/>
        <v>10050.65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>
        <v>3000</v>
      </c>
      <c r="AR18" s="89">
        <v>0</v>
      </c>
      <c r="AS18" s="101">
        <v>3150</v>
      </c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1"/>
        <v>0</v>
      </c>
      <c r="BX18" s="79">
        <f t="shared" si="2"/>
        <v>3150</v>
      </c>
    </row>
    <row r="19" spans="2:76" ht="15">
      <c r="B19" s="13">
        <v>110</v>
      </c>
      <c r="C19" s="25" t="s">
        <v>98</v>
      </c>
      <c r="D19" s="88">
        <v>20500</v>
      </c>
      <c r="E19" s="89">
        <v>0</v>
      </c>
      <c r="F19" s="90">
        <v>20500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1000</v>
      </c>
      <c r="AR19" s="89">
        <v>0</v>
      </c>
      <c r="AS19" s="101">
        <v>1000</v>
      </c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15461.49</v>
      </c>
      <c r="BJ19" s="89">
        <v>0</v>
      </c>
      <c r="BK19" s="101">
        <v>15000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36961.49</v>
      </c>
      <c r="BW19" s="77">
        <f t="shared" si="1"/>
        <v>0</v>
      </c>
      <c r="BX19" s="79">
        <f t="shared" si="2"/>
        <v>36500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410800</v>
      </c>
      <c r="E20" s="78">
        <f t="shared" si="3"/>
        <v>0</v>
      </c>
      <c r="F20" s="79">
        <f t="shared" si="3"/>
        <v>496433.10000000003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1430100</v>
      </c>
      <c r="AC20" s="78">
        <f t="shared" si="3"/>
        <v>0</v>
      </c>
      <c r="AD20" s="77">
        <f t="shared" si="3"/>
        <v>1713157.6400000001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20000</v>
      </c>
      <c r="AI20" s="78">
        <f t="shared" si="3"/>
        <v>0</v>
      </c>
      <c r="AJ20" s="77">
        <f t="shared" si="3"/>
        <v>31538.760000000002</v>
      </c>
      <c r="AK20" s="98">
        <f t="shared" si="3"/>
        <v>212000</v>
      </c>
      <c r="AL20" s="78">
        <f t="shared" si="3"/>
        <v>0</v>
      </c>
      <c r="AM20" s="77">
        <f t="shared" si="3"/>
        <v>252287.63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93500</v>
      </c>
      <c r="AR20" s="78">
        <f t="shared" si="3"/>
        <v>0</v>
      </c>
      <c r="AS20" s="77">
        <f t="shared" si="3"/>
        <v>107070.65</v>
      </c>
      <c r="AT20" s="98">
        <f t="shared" si="3"/>
        <v>5000</v>
      </c>
      <c r="AU20" s="78">
        <f t="shared" si="3"/>
        <v>0</v>
      </c>
      <c r="AV20" s="77">
        <f t="shared" si="3"/>
        <v>5000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15461.49</v>
      </c>
      <c r="BJ20" s="78">
        <f t="shared" si="3"/>
        <v>0</v>
      </c>
      <c r="BK20" s="77">
        <f t="shared" si="3"/>
        <v>15000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9050.65</v>
      </c>
      <c r="BP20" s="78">
        <f t="shared" si="3"/>
        <v>0</v>
      </c>
      <c r="BQ20" s="77">
        <f t="shared" si="3"/>
        <v>9050.65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2195912.14</v>
      </c>
      <c r="BW20" s="77">
        <f>BW10+BW11+BW12+BW13+BW14+BW15+BW16+BW17+BW18+BW19</f>
        <v>0</v>
      </c>
      <c r="BX20" s="95">
        <f>BX10+BX11+BX12+BX13+BX14+BX15+BX16+BX17+BX18+BX19</f>
        <v>2629538.4299999997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410000</v>
      </c>
      <c r="E24" s="89">
        <v>0</v>
      </c>
      <c r="F24" s="90">
        <v>423420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187000</v>
      </c>
      <c r="Q24" s="89">
        <v>0</v>
      </c>
      <c r="R24" s="101">
        <v>187000</v>
      </c>
      <c r="S24" s="97"/>
      <c r="T24" s="89"/>
      <c r="U24" s="101"/>
      <c r="V24" s="97"/>
      <c r="W24" s="89"/>
      <c r="X24" s="101"/>
      <c r="Y24" s="97">
        <v>519657.17999999993</v>
      </c>
      <c r="Z24" s="89">
        <v>0</v>
      </c>
      <c r="AA24" s="101">
        <v>519657.17999999993</v>
      </c>
      <c r="AB24" s="97">
        <v>717027.1699999999</v>
      </c>
      <c r="AC24" s="89">
        <v>0</v>
      </c>
      <c r="AD24" s="101">
        <v>732251.4099999999</v>
      </c>
      <c r="AE24" s="97">
        <v>395000</v>
      </c>
      <c r="AF24" s="89">
        <v>0</v>
      </c>
      <c r="AG24" s="101">
        <v>485000</v>
      </c>
      <c r="AH24" s="97">
        <v>248970</v>
      </c>
      <c r="AI24" s="89">
        <v>0</v>
      </c>
      <c r="AJ24" s="101">
        <v>249970</v>
      </c>
      <c r="AK24" s="97">
        <v>827495.67</v>
      </c>
      <c r="AL24" s="89">
        <v>0</v>
      </c>
      <c r="AM24" s="101">
        <v>843437.01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3305150.0199999996</v>
      </c>
      <c r="BW24" s="77">
        <f t="shared" si="4"/>
        <v>0</v>
      </c>
      <c r="BX24" s="79">
        <f t="shared" si="4"/>
        <v>3440735.5999999996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139775</v>
      </c>
      <c r="Z27" s="89">
        <v>0</v>
      </c>
      <c r="AA27" s="101">
        <v>139775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>
        <v>100000</v>
      </c>
      <c r="AR27" s="89">
        <v>0</v>
      </c>
      <c r="AS27" s="101">
        <v>100000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239775</v>
      </c>
      <c r="BW27" s="77">
        <f t="shared" si="4"/>
        <v>0</v>
      </c>
      <c r="BX27" s="79">
        <f t="shared" si="4"/>
        <v>239775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410000</v>
      </c>
      <c r="E28" s="78">
        <f t="shared" si="5"/>
        <v>0</v>
      </c>
      <c r="F28" s="79">
        <f t="shared" si="5"/>
        <v>423420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187000</v>
      </c>
      <c r="Q28" s="78">
        <f t="shared" si="5"/>
        <v>0</v>
      </c>
      <c r="R28" s="77">
        <f t="shared" si="5"/>
        <v>187000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659432.1799999999</v>
      </c>
      <c r="Z28" s="78">
        <f t="shared" si="5"/>
        <v>0</v>
      </c>
      <c r="AA28" s="77">
        <f t="shared" si="5"/>
        <v>659432.1799999999</v>
      </c>
      <c r="AB28" s="98">
        <f t="shared" si="5"/>
        <v>717027.1699999999</v>
      </c>
      <c r="AC28" s="78">
        <f t="shared" si="5"/>
        <v>0</v>
      </c>
      <c r="AD28" s="77">
        <f t="shared" si="5"/>
        <v>732251.4099999999</v>
      </c>
      <c r="AE28" s="98">
        <f t="shared" si="5"/>
        <v>395000</v>
      </c>
      <c r="AF28" s="78">
        <f t="shared" si="5"/>
        <v>0</v>
      </c>
      <c r="AG28" s="77">
        <f t="shared" si="5"/>
        <v>485000</v>
      </c>
      <c r="AH28" s="98">
        <f t="shared" si="5"/>
        <v>248970</v>
      </c>
      <c r="AI28" s="78">
        <f t="shared" si="5"/>
        <v>0</v>
      </c>
      <c r="AJ28" s="77">
        <f aca="true" t="shared" si="6" ref="AJ28:BO28">AJ23+AJ24+AJ25+AJ26+AJ27</f>
        <v>249970</v>
      </c>
      <c r="AK28" s="98">
        <f t="shared" si="6"/>
        <v>827495.67</v>
      </c>
      <c r="AL28" s="78">
        <f t="shared" si="6"/>
        <v>0</v>
      </c>
      <c r="AM28" s="77">
        <f t="shared" si="6"/>
        <v>843437.01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100000</v>
      </c>
      <c r="AR28" s="78">
        <f t="shared" si="6"/>
        <v>0</v>
      </c>
      <c r="AS28" s="77">
        <f t="shared" si="6"/>
        <v>100000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3544925.0199999996</v>
      </c>
      <c r="BW28" s="77">
        <f>BW23+BW24+BW25+BW26+BW27</f>
        <v>0</v>
      </c>
      <c r="BX28" s="95">
        <f>BX23+BX24+BX25+BX26+BX27</f>
        <v>3680510.5999999996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1035481.78</v>
      </c>
      <c r="BP45" s="89">
        <v>0</v>
      </c>
      <c r="BQ45" s="101">
        <v>1035481.78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1035481.78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1035481.78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1035481.78</v>
      </c>
      <c r="BP46" s="78">
        <f>BP45</f>
        <v>0</v>
      </c>
      <c r="BQ46" s="95">
        <f>BQ45</f>
        <v>1035481.78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1035481.78</v>
      </c>
      <c r="BW46" s="77">
        <f>BW45</f>
        <v>0</v>
      </c>
      <c r="BX46" s="95">
        <f>BX45</f>
        <v>1035481.78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500000</v>
      </c>
      <c r="BS49" s="89">
        <v>0</v>
      </c>
      <c r="BT49" s="101">
        <v>569987.11</v>
      </c>
      <c r="BU49" s="76"/>
      <c r="BV49" s="85">
        <f aca="true" t="shared" si="15" ref="BV49:BX50">D49+G49+J49+M49+P49+S49+V49+Y49+AB49+AE49+AH49+AK49+AN49+AQ49+AT49+AW49+AZ49+BC49+BF49+BI49+BL49+BO49+BR49</f>
        <v>500000</v>
      </c>
      <c r="BW49" s="77">
        <f t="shared" si="15"/>
        <v>0</v>
      </c>
      <c r="BX49" s="79">
        <f t="shared" si="15"/>
        <v>569987.11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160000</v>
      </c>
      <c r="BS50" s="89">
        <v>0</v>
      </c>
      <c r="BT50" s="101">
        <v>160000</v>
      </c>
      <c r="BU50" s="76"/>
      <c r="BV50" s="85">
        <f t="shared" si="15"/>
        <v>160000</v>
      </c>
      <c r="BW50" s="77">
        <f t="shared" si="15"/>
        <v>0</v>
      </c>
      <c r="BX50" s="79">
        <f t="shared" si="15"/>
        <v>160000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660000</v>
      </c>
      <c r="BS51" s="78">
        <f>BS49+BS50</f>
        <v>0</v>
      </c>
      <c r="BT51" s="77">
        <f>BT49+BT50</f>
        <v>729987.11</v>
      </c>
      <c r="BU51" s="85"/>
      <c r="BV51" s="85">
        <f>BV49+BV50</f>
        <v>660000</v>
      </c>
      <c r="BW51" s="77">
        <f>BW49+BW50</f>
        <v>0</v>
      </c>
      <c r="BX51" s="95">
        <f>BX49+BX50</f>
        <v>729987.11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820800</v>
      </c>
      <c r="E53" s="86">
        <f t="shared" si="18"/>
        <v>0</v>
      </c>
      <c r="F53" s="86">
        <f t="shared" si="18"/>
        <v>919853.1000000001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187000</v>
      </c>
      <c r="Q53" s="86">
        <f t="shared" si="18"/>
        <v>0</v>
      </c>
      <c r="R53" s="86">
        <f t="shared" si="18"/>
        <v>187000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659432.1799999999</v>
      </c>
      <c r="Z53" s="86">
        <f t="shared" si="18"/>
        <v>0</v>
      </c>
      <c r="AA53" s="86">
        <f t="shared" si="18"/>
        <v>659432.1799999999</v>
      </c>
      <c r="AB53" s="86">
        <f t="shared" si="18"/>
        <v>2147127.17</v>
      </c>
      <c r="AC53" s="86">
        <f t="shared" si="18"/>
        <v>0</v>
      </c>
      <c r="AD53" s="86">
        <f t="shared" si="18"/>
        <v>2445409.05</v>
      </c>
      <c r="AE53" s="86">
        <f t="shared" si="18"/>
        <v>395000</v>
      </c>
      <c r="AF53" s="86">
        <f t="shared" si="18"/>
        <v>0</v>
      </c>
      <c r="AG53" s="86">
        <f t="shared" si="18"/>
        <v>485000</v>
      </c>
      <c r="AH53" s="86">
        <f t="shared" si="18"/>
        <v>268970</v>
      </c>
      <c r="AI53" s="86">
        <f t="shared" si="18"/>
        <v>0</v>
      </c>
      <c r="AJ53" s="86">
        <f aca="true" t="shared" si="19" ref="AJ53:BT53">AJ20+AJ28+AJ35+AJ42+AJ46+AJ51</f>
        <v>281508.76</v>
      </c>
      <c r="AK53" s="86">
        <f t="shared" si="19"/>
        <v>1039495.67</v>
      </c>
      <c r="AL53" s="86">
        <f t="shared" si="19"/>
        <v>0</v>
      </c>
      <c r="AM53" s="86">
        <f t="shared" si="19"/>
        <v>1095724.6400000001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193500</v>
      </c>
      <c r="AR53" s="86">
        <f t="shared" si="19"/>
        <v>0</v>
      </c>
      <c r="AS53" s="86">
        <f t="shared" si="19"/>
        <v>207070.65</v>
      </c>
      <c r="AT53" s="86">
        <f t="shared" si="19"/>
        <v>5000</v>
      </c>
      <c r="AU53" s="86">
        <f t="shared" si="19"/>
        <v>0</v>
      </c>
      <c r="AV53" s="86">
        <f t="shared" si="19"/>
        <v>5000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15461.49</v>
      </c>
      <c r="BJ53" s="86">
        <f t="shared" si="19"/>
        <v>0</v>
      </c>
      <c r="BK53" s="86">
        <f t="shared" si="19"/>
        <v>15000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1044532.43</v>
      </c>
      <c r="BP53" s="86">
        <f t="shared" si="19"/>
        <v>0</v>
      </c>
      <c r="BQ53" s="86">
        <f t="shared" si="19"/>
        <v>1044532.43</v>
      </c>
      <c r="BR53" s="86">
        <f t="shared" si="19"/>
        <v>660000</v>
      </c>
      <c r="BS53" s="86">
        <f t="shared" si="19"/>
        <v>0</v>
      </c>
      <c r="BT53" s="86">
        <f t="shared" si="19"/>
        <v>729987.11</v>
      </c>
      <c r="BU53" s="86">
        <f>BU8</f>
        <v>0</v>
      </c>
      <c r="BV53" s="102">
        <f>BV8+BV20+BV28+BV35+BV42+BV46+BV51</f>
        <v>7436318.94</v>
      </c>
      <c r="BW53" s="87">
        <f>BW20+BW28+BW35+BW42+BW46+BW51</f>
        <v>0</v>
      </c>
      <c r="BX53" s="87">
        <f>BX20+BX28+BX35+BX42+BX46+BX51</f>
        <v>8075517.92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110980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>
        <v>52500</v>
      </c>
      <c r="AR10" s="89">
        <v>0</v>
      </c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163480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15120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3500</v>
      </c>
      <c r="AR11" s="89">
        <v>0</v>
      </c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18620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233720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1430100</v>
      </c>
      <c r="AC12" s="89">
        <v>0</v>
      </c>
      <c r="AD12" s="90"/>
      <c r="AE12" s="91"/>
      <c r="AF12" s="89"/>
      <c r="AG12" s="90"/>
      <c r="AH12" s="91">
        <v>20000</v>
      </c>
      <c r="AI12" s="89">
        <v>0</v>
      </c>
      <c r="AJ12" s="90"/>
      <c r="AK12" s="91">
        <v>212000</v>
      </c>
      <c r="AL12" s="89">
        <v>0</v>
      </c>
      <c r="AM12" s="90"/>
      <c r="AN12" s="91"/>
      <c r="AO12" s="89"/>
      <c r="AP12" s="90"/>
      <c r="AQ12" s="91">
        <v>32000</v>
      </c>
      <c r="AR12" s="89">
        <v>0</v>
      </c>
      <c r="AS12" s="90"/>
      <c r="AT12" s="91">
        <v>5000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1932820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42500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>
        <v>1500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44000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1000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>
        <v>0</v>
      </c>
      <c r="BP16" s="89">
        <v>0</v>
      </c>
      <c r="BQ16" s="90"/>
      <c r="BR16" s="97"/>
      <c r="BS16" s="89"/>
      <c r="BT16" s="101"/>
      <c r="BU16" s="76"/>
      <c r="BV16" s="85">
        <f t="shared" si="0"/>
        <v>1000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>
        <v>3000</v>
      </c>
      <c r="AR18" s="89">
        <v>0</v>
      </c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20500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1000</v>
      </c>
      <c r="AR19" s="89">
        <v>0</v>
      </c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15130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36630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423820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1430100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20000</v>
      </c>
      <c r="AI20" s="78">
        <f t="shared" si="1"/>
        <v>0</v>
      </c>
      <c r="AJ20" s="77">
        <f t="shared" si="1"/>
        <v>0</v>
      </c>
      <c r="AK20" s="98">
        <f t="shared" si="1"/>
        <v>212000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93500</v>
      </c>
      <c r="AR20" s="78">
        <f t="shared" si="1"/>
        <v>0</v>
      </c>
      <c r="AS20" s="77">
        <f t="shared" si="1"/>
        <v>0</v>
      </c>
      <c r="AT20" s="98">
        <f t="shared" si="1"/>
        <v>5000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15130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2199550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20000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48000</v>
      </c>
      <c r="Q24" s="89">
        <v>0</v>
      </c>
      <c r="R24" s="101"/>
      <c r="S24" s="97"/>
      <c r="T24" s="89"/>
      <c r="U24" s="101"/>
      <c r="V24" s="97"/>
      <c r="W24" s="89"/>
      <c r="X24" s="101"/>
      <c r="Y24" s="97">
        <v>380000</v>
      </c>
      <c r="Z24" s="89">
        <v>0</v>
      </c>
      <c r="AA24" s="101"/>
      <c r="AB24" s="97">
        <v>405000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680500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1533500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>
        <v>50000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50000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48000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380000</v>
      </c>
      <c r="Z28" s="78">
        <f t="shared" si="3"/>
        <v>0</v>
      </c>
      <c r="AA28" s="77">
        <f t="shared" si="3"/>
        <v>0</v>
      </c>
      <c r="AB28" s="98">
        <f t="shared" si="3"/>
        <v>405000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680500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50000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1583500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500000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500000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160000</v>
      </c>
      <c r="BS50" s="89">
        <v>0</v>
      </c>
      <c r="BT50" s="101"/>
      <c r="BU50" s="76"/>
      <c r="BV50" s="85">
        <f t="shared" si="9"/>
        <v>160000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660000</v>
      </c>
      <c r="BS51" s="78">
        <f>BS49+BS50</f>
        <v>0</v>
      </c>
      <c r="BT51" s="77">
        <f>BT49+BT50</f>
        <v>0</v>
      </c>
      <c r="BU51" s="85"/>
      <c r="BV51" s="85">
        <f>BV49+BV50</f>
        <v>660000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443820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48000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380000</v>
      </c>
      <c r="Z53" s="86">
        <f t="shared" si="11"/>
        <v>0</v>
      </c>
      <c r="AA53" s="86">
        <f t="shared" si="11"/>
        <v>0</v>
      </c>
      <c r="AB53" s="86">
        <f t="shared" si="11"/>
        <v>1835100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20000</v>
      </c>
      <c r="AI53" s="86">
        <f t="shared" si="11"/>
        <v>0</v>
      </c>
      <c r="AJ53" s="86">
        <f t="shared" si="11"/>
        <v>0</v>
      </c>
      <c r="AK53" s="86">
        <f t="shared" si="11"/>
        <v>892500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143500</v>
      </c>
      <c r="AR53" s="86">
        <f t="shared" si="11"/>
        <v>0</v>
      </c>
      <c r="AS53" s="86">
        <f t="shared" si="11"/>
        <v>0</v>
      </c>
      <c r="AT53" s="86">
        <f t="shared" si="11"/>
        <v>5000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15130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660000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4443050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110980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>
        <v>52500</v>
      </c>
      <c r="AR10" s="89">
        <v>0</v>
      </c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163480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15120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3500</v>
      </c>
      <c r="AR11" s="89">
        <v>0</v>
      </c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18620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233700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1430100</v>
      </c>
      <c r="AC12" s="89">
        <v>0</v>
      </c>
      <c r="AD12" s="90"/>
      <c r="AE12" s="91"/>
      <c r="AF12" s="89"/>
      <c r="AG12" s="90"/>
      <c r="AH12" s="91">
        <v>20000</v>
      </c>
      <c r="AI12" s="89">
        <v>0</v>
      </c>
      <c r="AJ12" s="90"/>
      <c r="AK12" s="91">
        <v>212000</v>
      </c>
      <c r="AL12" s="89">
        <v>0</v>
      </c>
      <c r="AM12" s="90"/>
      <c r="AN12" s="91"/>
      <c r="AO12" s="89"/>
      <c r="AP12" s="90"/>
      <c r="AQ12" s="91">
        <v>32000</v>
      </c>
      <c r="AR12" s="89">
        <v>0</v>
      </c>
      <c r="AS12" s="90"/>
      <c r="AT12" s="91">
        <v>5000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1932800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42500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>
        <v>1500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44000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1000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>
        <v>0</v>
      </c>
      <c r="BP16" s="89">
        <v>0</v>
      </c>
      <c r="BQ16" s="90"/>
      <c r="BR16" s="97"/>
      <c r="BS16" s="89"/>
      <c r="BT16" s="101"/>
      <c r="BU16" s="76"/>
      <c r="BV16" s="85">
        <f t="shared" si="0"/>
        <v>1000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>
        <v>3000</v>
      </c>
      <c r="AR18" s="89">
        <v>0</v>
      </c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20500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1000</v>
      </c>
      <c r="AR19" s="89">
        <v>0</v>
      </c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15150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36650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423800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1430100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20000</v>
      </c>
      <c r="AI20" s="78">
        <f t="shared" si="1"/>
        <v>0</v>
      </c>
      <c r="AJ20" s="77">
        <f t="shared" si="1"/>
        <v>0</v>
      </c>
      <c r="AK20" s="98">
        <f t="shared" si="1"/>
        <v>212000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93500</v>
      </c>
      <c r="AR20" s="78">
        <f t="shared" si="1"/>
        <v>0</v>
      </c>
      <c r="AS20" s="77">
        <f t="shared" si="1"/>
        <v>0</v>
      </c>
      <c r="AT20" s="98">
        <f t="shared" si="1"/>
        <v>5000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15150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2199550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20000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>
        <v>60000</v>
      </c>
      <c r="Z24" s="89">
        <v>0</v>
      </c>
      <c r="AA24" s="101"/>
      <c r="AB24" s="97">
        <v>5000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85000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60000</v>
      </c>
      <c r="Z28" s="78">
        <f t="shared" si="3"/>
        <v>0</v>
      </c>
      <c r="AA28" s="77">
        <f t="shared" si="3"/>
        <v>0</v>
      </c>
      <c r="AB28" s="98">
        <f t="shared" si="3"/>
        <v>5000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500000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500000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160000</v>
      </c>
      <c r="BS50" s="89">
        <v>0</v>
      </c>
      <c r="BT50" s="101"/>
      <c r="BU50" s="76"/>
      <c r="BV50" s="85">
        <f t="shared" si="9"/>
        <v>160000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660000</v>
      </c>
      <c r="BS51" s="78">
        <f>BS49+BS50</f>
        <v>0</v>
      </c>
      <c r="BT51" s="77">
        <f>BT49+BT50</f>
        <v>0</v>
      </c>
      <c r="BU51" s="85"/>
      <c r="BV51" s="85">
        <f>BV49+BV50</f>
        <v>660000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443800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60000</v>
      </c>
      <c r="Z53" s="86">
        <f t="shared" si="11"/>
        <v>0</v>
      </c>
      <c r="AA53" s="86">
        <f t="shared" si="11"/>
        <v>0</v>
      </c>
      <c r="AB53" s="86">
        <f t="shared" si="11"/>
        <v>1435100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20000</v>
      </c>
      <c r="AI53" s="86">
        <f t="shared" si="11"/>
        <v>0</v>
      </c>
      <c r="AJ53" s="86">
        <f t="shared" si="11"/>
        <v>0</v>
      </c>
      <c r="AK53" s="86">
        <f t="shared" si="11"/>
        <v>212000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93500</v>
      </c>
      <c r="AR53" s="86">
        <f t="shared" si="11"/>
        <v>0</v>
      </c>
      <c r="AS53" s="86">
        <f t="shared" si="11"/>
        <v>0</v>
      </c>
      <c r="AT53" s="86">
        <f t="shared" si="11"/>
        <v>5000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15150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660000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2944550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2020-02-28T10:09:36Z</dcterms:modified>
  <cp:category/>
  <cp:version/>
  <cp:contentType/>
  <cp:contentStatus/>
</cp:coreProperties>
</file>