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<sst xmlns="http://schemas.openxmlformats.org/spreadsheetml/2006/main" count="870" uniqueCount="149">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</sst>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138654.45</v>
      </c>
      <c r="E5" s="38"/>
    </row>
    <row r="6" spans="2:5" ht="15">
      <c r="B6" s="8"/>
      <c r="C6" s="5" t="s">
        <v>5</v>
      </c>
      <c r="D6" s="39">
        <v>1104651.13</v>
      </c>
      <c r="E6" s="40"/>
    </row>
    <row r="7" spans="2:5" ht="15">
      <c r="B7" s="8"/>
      <c r="C7" s="5" t="s">
        <v>6</v>
      </c>
      <c r="D7" s="39">
        <v>459122.6500000001</v>
      </c>
      <c r="E7" s="40"/>
    </row>
    <row r="8" spans="2:5" ht="15.75" thickBot="1">
      <c r="B8" s="9"/>
      <c r="C8" s="6" t="s">
        <v>7</v>
      </c>
      <c r="D8" s="41"/>
      <c r="E8" s="42">
        <v>2009301.31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74558.13999999998</v>
      </c>
      <c r="E10" s="45">
        <v>74558.14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74558.13999999998</v>
      </c>
      <c r="E16" s="51">
        <f>E10+E11+E12+E13+E14+E15</f>
        <v>74558.14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1937626.32</v>
      </c>
      <c r="E18" s="45">
        <v>1970934.2399999998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1937626.32</v>
      </c>
      <c r="E23" s="51">
        <f>E18+E19+E20+E21+E22</f>
        <v>1970934.2399999998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43788.53</v>
      </c>
      <c r="E25" s="45">
        <v>43788.53</v>
      </c>
    </row>
    <row r="26" spans="2:5" ht="15">
      <c r="B26" s="13">
        <v>30200</v>
      </c>
      <c r="C26" s="54" t="s">
        <v>28</v>
      </c>
      <c r="D26" s="39">
        <v>2269.83</v>
      </c>
      <c r="E26" s="45">
        <v>2269.83</v>
      </c>
    </row>
    <row r="27" spans="2:5" ht="15">
      <c r="B27" s="13">
        <v>30300</v>
      </c>
      <c r="C27" s="54" t="s">
        <v>29</v>
      </c>
      <c r="D27" s="39">
        <v>0.01</v>
      </c>
      <c r="E27" s="45">
        <v>0.01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227.09000000000003</v>
      </c>
      <c r="E29" s="50">
        <v>227.09000000000003</v>
      </c>
    </row>
    <row r="30" spans="2:5" ht="15.75" thickBot="1">
      <c r="B30" s="16">
        <v>30000</v>
      </c>
      <c r="C30" s="15" t="s">
        <v>32</v>
      </c>
      <c r="D30" s="48">
        <f>D25+D26+D27+D28+D29</f>
        <v>46285.46</v>
      </c>
      <c r="E30" s="51">
        <f>E25+E26+E27+E28+E29</f>
        <v>46285.46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2148127.45</v>
      </c>
      <c r="E33" s="59">
        <v>2148127.45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2148127.45</v>
      </c>
      <c r="E37" s="51">
        <f>E32+E33+E34+E35+E36</f>
        <v>2148127.45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183198.0099999999</v>
      </c>
      <c r="E54" s="45">
        <v>181881.7999999999</v>
      </c>
    </row>
    <row r="55" spans="2:5" ht="15">
      <c r="B55" s="13">
        <v>90200</v>
      </c>
      <c r="C55" s="54" t="s">
        <v>62</v>
      </c>
      <c r="D55" s="61">
        <v>49605.759999999995</v>
      </c>
      <c r="E55" s="62">
        <v>49605.759999999995</v>
      </c>
    </row>
    <row r="56" spans="2:5" ht="15.75" thickBot="1">
      <c r="B56" s="16">
        <v>90000</v>
      </c>
      <c r="C56" s="15" t="s">
        <v>63</v>
      </c>
      <c r="D56" s="48">
        <f>D54+D55</f>
        <v>232803.7699999999</v>
      </c>
      <c r="E56" s="51">
        <f>E54+E55</f>
        <v>231487.55999999988</v>
      </c>
    </row>
    <row r="57" spans="2:5" ht="16.5" thickBot="1" thickTop="1">
      <c r="B57" s="109" t="s">
        <v>64</v>
      </c>
      <c r="C57" s="110"/>
      <c r="D57" s="52">
        <f>D16+D23+D30+D37+D43+D49+D52+D56</f>
        <v>4439401.14</v>
      </c>
      <c r="E57" s="55">
        <f>E16+E23+E30+E37+E43+E49+E52+E56</f>
        <v>4471392.85</v>
      </c>
    </row>
    <row r="58" spans="2:5" ht="16.5" thickBot="1" thickTop="1">
      <c r="B58" s="109" t="s">
        <v>65</v>
      </c>
      <c r="C58" s="110"/>
      <c r="D58" s="52">
        <f>D57+D5+D6+D7+D8</f>
        <v>6141829.37</v>
      </c>
      <c r="E58" s="55">
        <f>E57+E5+E6+E7+E8</f>
        <v>6480694.16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88336.11</v>
      </c>
      <c r="E10" s="89">
        <v>7489.1900000000005</v>
      </c>
      <c r="F10" s="90">
        <v>86564.63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>
        <v>44511.65</v>
      </c>
      <c r="AR10" s="89">
        <v>3245.19</v>
      </c>
      <c r="AS10" s="90">
        <v>44511.65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132847.76</v>
      </c>
      <c r="BW10" s="77">
        <f aca="true" t="shared" si="1" ref="BW10:BW19">E10+H10+K10+N10+Q10+T10+W10+Z10+AC10+AF10+AI10+AL10+AO10+AR10+AU10+AX10+BA10+BD10+BG10+BJ10+BM10+BP10+BS10</f>
        <v>10734.380000000001</v>
      </c>
      <c r="BX10" s="79">
        <f aca="true" t="shared" si="2" ref="BX10:BX19">F10+I10+L10+O10+R10+U10+X10+AA10+AD10+AG10+AJ10+AM10+AP10+AS10+AV10+AY10+BB10+BE10+BH10+BK10+BN10+BQ10+BT10</f>
        <v>131076.28</v>
      </c>
    </row>
    <row r="11" spans="2:76" ht="15">
      <c r="B11" s="13">
        <v>102</v>
      </c>
      <c r="C11" s="25" t="s">
        <v>92</v>
      </c>
      <c r="D11" s="88">
        <v>8183.160000000001</v>
      </c>
      <c r="E11" s="89">
        <v>1838.0799999999997</v>
      </c>
      <c r="F11" s="90">
        <v>8082.9400000000005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2640</v>
      </c>
      <c r="AR11" s="89">
        <v>494.86</v>
      </c>
      <c r="AS11" s="90">
        <v>2640.0000000000005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10823.16</v>
      </c>
      <c r="BW11" s="77">
        <f t="shared" si="1"/>
        <v>2332.9399999999996</v>
      </c>
      <c r="BX11" s="79">
        <f t="shared" si="2"/>
        <v>10722.94</v>
      </c>
    </row>
    <row r="12" spans="2:76" ht="15">
      <c r="B12" s="13">
        <v>103</v>
      </c>
      <c r="C12" s="25" t="s">
        <v>93</v>
      </c>
      <c r="D12" s="88">
        <v>128861.20000000001</v>
      </c>
      <c r="E12" s="89">
        <v>0</v>
      </c>
      <c r="F12" s="90">
        <v>154989.74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1464609.9100000001</v>
      </c>
      <c r="AC12" s="89">
        <v>62883.84</v>
      </c>
      <c r="AD12" s="90">
        <v>1383480.3099999998</v>
      </c>
      <c r="AE12" s="91"/>
      <c r="AF12" s="89"/>
      <c r="AG12" s="90"/>
      <c r="AH12" s="91">
        <v>4701.2699999999995</v>
      </c>
      <c r="AI12" s="89">
        <v>11538.76</v>
      </c>
      <c r="AJ12" s="90">
        <v>14134.419999999998</v>
      </c>
      <c r="AK12" s="91">
        <v>183291.33</v>
      </c>
      <c r="AL12" s="89">
        <v>0</v>
      </c>
      <c r="AM12" s="90">
        <v>178432.03999999998</v>
      </c>
      <c r="AN12" s="91"/>
      <c r="AO12" s="89"/>
      <c r="AP12" s="90"/>
      <c r="AQ12" s="91">
        <v>25817.7</v>
      </c>
      <c r="AR12" s="89">
        <v>0</v>
      </c>
      <c r="AS12" s="90">
        <v>20370.4</v>
      </c>
      <c r="AT12" s="91">
        <v>0</v>
      </c>
      <c r="AU12" s="89">
        <v>0</v>
      </c>
      <c r="AV12" s="90">
        <v>1900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1807281.4100000001</v>
      </c>
      <c r="BW12" s="77">
        <f t="shared" si="1"/>
        <v>74422.59999999999</v>
      </c>
      <c r="BX12" s="79">
        <f t="shared" si="2"/>
        <v>1753306.9099999997</v>
      </c>
    </row>
    <row r="13" spans="2:76" ht="15">
      <c r="B13" s="13">
        <v>104</v>
      </c>
      <c r="C13" s="25" t="s">
        <v>19</v>
      </c>
      <c r="D13" s="88">
        <v>41927.98000000001</v>
      </c>
      <c r="E13" s="89">
        <v>0</v>
      </c>
      <c r="F13" s="90">
        <v>38798.83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41927.98000000001</v>
      </c>
      <c r="BW13" s="77">
        <f t="shared" si="1"/>
        <v>0</v>
      </c>
      <c r="BX13" s="79">
        <f t="shared" si="2"/>
        <v>38798.83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150</v>
      </c>
      <c r="AR18" s="89">
        <v>0</v>
      </c>
      <c r="AS18" s="101">
        <v>0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13125.439999999999</v>
      </c>
      <c r="E19" s="89">
        <v>0</v>
      </c>
      <c r="F19" s="90">
        <v>13125.439999999999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>
        <v>16710.83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13125.439999999999</v>
      </c>
      <c r="BW19" s="77">
        <f t="shared" si="1"/>
        <v>0</v>
      </c>
      <c r="BX19" s="79">
        <f t="shared" si="2"/>
        <v>29836.27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280433.8900000001</v>
      </c>
      <c r="E20" s="78">
        <f t="shared" si="3"/>
        <v>9327.27</v>
      </c>
      <c r="F20" s="79">
        <f t="shared" si="3"/>
        <v>301561.58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1464609.9100000001</v>
      </c>
      <c r="AC20" s="78">
        <f t="shared" si="3"/>
        <v>62883.84</v>
      </c>
      <c r="AD20" s="77">
        <f t="shared" si="3"/>
        <v>1383480.3099999998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4701.2699999999995</v>
      </c>
      <c r="AI20" s="78">
        <f t="shared" si="3"/>
        <v>11538.76</v>
      </c>
      <c r="AJ20" s="77">
        <f t="shared" si="3"/>
        <v>14134.419999999998</v>
      </c>
      <c r="AK20" s="98">
        <f t="shared" si="3"/>
        <v>183291.33</v>
      </c>
      <c r="AL20" s="78">
        <f t="shared" si="3"/>
        <v>0</v>
      </c>
      <c r="AM20" s="77">
        <f t="shared" si="3"/>
        <v>178432.03999999998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73119.35</v>
      </c>
      <c r="AR20" s="78">
        <f t="shared" si="3"/>
        <v>3740.05</v>
      </c>
      <c r="AS20" s="77">
        <f t="shared" si="3"/>
        <v>84232.88</v>
      </c>
      <c r="AT20" s="98">
        <f t="shared" si="3"/>
        <v>0</v>
      </c>
      <c r="AU20" s="78">
        <f t="shared" si="3"/>
        <v>0</v>
      </c>
      <c r="AV20" s="77">
        <f t="shared" si="3"/>
        <v>1900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2006155.75</v>
      </c>
      <c r="BW20" s="77">
        <f>BW10+BW11+BW12+BW13+BW14+BW15+BW16+BW17+BW18+BW19</f>
        <v>87489.91999999998</v>
      </c>
      <c r="BX20" s="95">
        <f>BX10+BX11+BX12+BX13+BX14+BX15+BX16+BX17+BX18+BX19</f>
        <v>1963741.2299999997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1464</v>
      </c>
      <c r="E24" s="89">
        <v>108627.45</v>
      </c>
      <c r="F24" s="90">
        <v>1706.78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85000</v>
      </c>
      <c r="R24" s="101">
        <v>0</v>
      </c>
      <c r="S24" s="97"/>
      <c r="T24" s="89"/>
      <c r="U24" s="101"/>
      <c r="V24" s="97"/>
      <c r="W24" s="89"/>
      <c r="X24" s="101"/>
      <c r="Y24" s="97">
        <v>150799.70000000004</v>
      </c>
      <c r="Z24" s="89">
        <v>139657.18</v>
      </c>
      <c r="AA24" s="101">
        <v>166354</v>
      </c>
      <c r="AB24" s="97">
        <v>77351.84</v>
      </c>
      <c r="AC24" s="89">
        <v>224872.40999999997</v>
      </c>
      <c r="AD24" s="101">
        <v>99291.84</v>
      </c>
      <c r="AE24" s="97">
        <v>15712.12000000001</v>
      </c>
      <c r="AF24" s="89">
        <v>478933.87</v>
      </c>
      <c r="AG24" s="101">
        <v>9645.99</v>
      </c>
      <c r="AH24" s="97">
        <v>0</v>
      </c>
      <c r="AI24" s="89">
        <v>248970</v>
      </c>
      <c r="AJ24" s="101">
        <v>30</v>
      </c>
      <c r="AK24" s="97">
        <v>16006.560000000003</v>
      </c>
      <c r="AL24" s="89">
        <v>199495.67</v>
      </c>
      <c r="AM24" s="101">
        <v>8769.76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261334.22000000003</v>
      </c>
      <c r="BW24" s="77">
        <f t="shared" si="4"/>
        <v>1485556.58</v>
      </c>
      <c r="BX24" s="79">
        <f t="shared" si="4"/>
        <v>285798.37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225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225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1464</v>
      </c>
      <c r="E28" s="78">
        <f t="shared" si="5"/>
        <v>108627.45</v>
      </c>
      <c r="F28" s="79">
        <f t="shared" si="5"/>
        <v>1706.78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85000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150799.70000000004</v>
      </c>
      <c r="Z28" s="78">
        <f t="shared" si="5"/>
        <v>139657.18</v>
      </c>
      <c r="AA28" s="77">
        <f t="shared" si="5"/>
        <v>166579</v>
      </c>
      <c r="AB28" s="98">
        <f t="shared" si="5"/>
        <v>77351.84</v>
      </c>
      <c r="AC28" s="78">
        <f t="shared" si="5"/>
        <v>224872.40999999997</v>
      </c>
      <c r="AD28" s="77">
        <f t="shared" si="5"/>
        <v>99291.84</v>
      </c>
      <c r="AE28" s="98">
        <f t="shared" si="5"/>
        <v>15712.12000000001</v>
      </c>
      <c r="AF28" s="78">
        <f t="shared" si="5"/>
        <v>478933.87</v>
      </c>
      <c r="AG28" s="77">
        <f t="shared" si="5"/>
        <v>9645.99</v>
      </c>
      <c r="AH28" s="98">
        <f t="shared" si="5"/>
        <v>0</v>
      </c>
      <c r="AI28" s="78">
        <f t="shared" si="5"/>
        <v>248970</v>
      </c>
      <c r="AJ28" s="77">
        <f aca="true" t="shared" si="6" ref="AJ28:BO28">AJ23+AJ24+AJ25+AJ26+AJ27</f>
        <v>30</v>
      </c>
      <c r="AK28" s="98">
        <f t="shared" si="6"/>
        <v>16006.560000000003</v>
      </c>
      <c r="AL28" s="78">
        <f t="shared" si="6"/>
        <v>199495.67</v>
      </c>
      <c r="AM28" s="77">
        <f t="shared" si="6"/>
        <v>8769.76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261334.22000000003</v>
      </c>
      <c r="BW28" s="77">
        <f>BW23+BW24+BW25+BW26+BW27</f>
        <v>1485556.58</v>
      </c>
      <c r="BX28" s="95">
        <f>BX23+BX24+BX25+BX26+BX27</f>
        <v>286023.37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183198.01</v>
      </c>
      <c r="BS49" s="89">
        <v>0</v>
      </c>
      <c r="BT49" s="101">
        <v>164411.04</v>
      </c>
      <c r="BU49" s="76"/>
      <c r="BV49" s="85">
        <f aca="true" t="shared" si="15" ref="BV49:BX50">D49+G49+J49+M49+P49+S49+V49+Y49+AB49+AE49+AH49+AK49+AN49+AQ49+AT49+AW49+AZ49+BC49+BF49+BI49+BL49+BO49+BR49</f>
        <v>183198.01</v>
      </c>
      <c r="BW49" s="77">
        <f t="shared" si="15"/>
        <v>0</v>
      </c>
      <c r="BX49" s="79">
        <f t="shared" si="15"/>
        <v>164411.04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49605.759999999995</v>
      </c>
      <c r="BS50" s="89">
        <v>0</v>
      </c>
      <c r="BT50" s="101">
        <v>75432.27</v>
      </c>
      <c r="BU50" s="76"/>
      <c r="BV50" s="85">
        <f t="shared" si="15"/>
        <v>49605.759999999995</v>
      </c>
      <c r="BW50" s="77">
        <f t="shared" si="15"/>
        <v>0</v>
      </c>
      <c r="BX50" s="79">
        <f t="shared" si="15"/>
        <v>75432.27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232803.77000000002</v>
      </c>
      <c r="BS51" s="78">
        <f>BS49+BS50</f>
        <v>0</v>
      </c>
      <c r="BT51" s="77">
        <f>BT49+BT50</f>
        <v>239843.31</v>
      </c>
      <c r="BU51" s="85"/>
      <c r="BV51" s="85">
        <f>BV49+BV50</f>
        <v>232803.77000000002</v>
      </c>
      <c r="BW51" s="77">
        <f>BW49+BW50</f>
        <v>0</v>
      </c>
      <c r="BX51" s="95">
        <f>BX49+BX50</f>
        <v>239843.31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281897.8900000001</v>
      </c>
      <c r="E53" s="86">
        <f t="shared" si="18"/>
        <v>117954.72</v>
      </c>
      <c r="F53" s="86">
        <f t="shared" si="18"/>
        <v>303268.36000000004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85000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150799.70000000004</v>
      </c>
      <c r="Z53" s="86">
        <f t="shared" si="18"/>
        <v>139657.18</v>
      </c>
      <c r="AA53" s="86">
        <f t="shared" si="18"/>
        <v>166579</v>
      </c>
      <c r="AB53" s="86">
        <f t="shared" si="18"/>
        <v>1541961.7500000002</v>
      </c>
      <c r="AC53" s="86">
        <f t="shared" si="18"/>
        <v>287756.25</v>
      </c>
      <c r="AD53" s="86">
        <f t="shared" si="18"/>
        <v>1482772.15</v>
      </c>
      <c r="AE53" s="86">
        <f t="shared" si="18"/>
        <v>15712.12000000001</v>
      </c>
      <c r="AF53" s="86">
        <f t="shared" si="18"/>
        <v>478933.87</v>
      </c>
      <c r="AG53" s="86">
        <f t="shared" si="18"/>
        <v>9645.99</v>
      </c>
      <c r="AH53" s="86">
        <f t="shared" si="18"/>
        <v>4701.2699999999995</v>
      </c>
      <c r="AI53" s="86">
        <f t="shared" si="18"/>
        <v>260508.76</v>
      </c>
      <c r="AJ53" s="86">
        <f aca="true" t="shared" si="19" ref="AJ53:BT53">AJ20+AJ28+AJ35+AJ42+AJ46+AJ51</f>
        <v>14164.419999999998</v>
      </c>
      <c r="AK53" s="86">
        <f t="shared" si="19"/>
        <v>199297.88999999998</v>
      </c>
      <c r="AL53" s="86">
        <f t="shared" si="19"/>
        <v>199495.67</v>
      </c>
      <c r="AM53" s="86">
        <f t="shared" si="19"/>
        <v>187201.8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73119.35</v>
      </c>
      <c r="AR53" s="86">
        <f t="shared" si="19"/>
        <v>3740.05</v>
      </c>
      <c r="AS53" s="86">
        <f t="shared" si="19"/>
        <v>84232.88</v>
      </c>
      <c r="AT53" s="86">
        <f t="shared" si="19"/>
        <v>0</v>
      </c>
      <c r="AU53" s="86">
        <f t="shared" si="19"/>
        <v>0</v>
      </c>
      <c r="AV53" s="86">
        <f t="shared" si="19"/>
        <v>1900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232803.77000000002</v>
      </c>
      <c r="BS53" s="86">
        <f t="shared" si="19"/>
        <v>0</v>
      </c>
      <c r="BT53" s="86">
        <f t="shared" si="19"/>
        <v>239843.31</v>
      </c>
      <c r="BU53" s="86">
        <f>BU8</f>
        <v>0</v>
      </c>
      <c r="BV53" s="102">
        <f>BV8+BV20+BV28+BV35+BV42+BV46+BV51</f>
        <v>2500293.74</v>
      </c>
      <c r="BW53" s="87">
        <f>BW20+BW28+BW35+BW42+BW46+BW51</f>
        <v>1573046.5</v>
      </c>
      <c r="BX53" s="87">
        <f>BX20+BX28+BX35+BX42+BX46+BX51</f>
        <v>2489607.9099999997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2068489.13</v>
      </c>
      <c r="BW54" s="93"/>
      <c r="BX54" s="94">
        <f>IF((Spese_Rendiconto_2019!BX53-Entrate_Rendiconto_2019!E58)&lt;0,Entrate_Rendiconto_2019!E58-Spese_Rendiconto_2019!BX53,0)</f>
        <v>3991086.2500000005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2020-07-07T14:47:14Z</dcterms:modified>
  <cp:category/>
  <cp:version/>
  <cp:contentType/>
  <cp:contentStatus/>
</cp:coreProperties>
</file>