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<sst xmlns="http://schemas.openxmlformats.org/spreadsheetml/2006/main" count="870" uniqueCount="151">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</sst>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1430269.24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105041</v>
      </c>
      <c r="E10" s="45">
        <v>110082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105041</v>
      </c>
      <c r="E16" s="51">
        <f>E10+E11+E12+E13+E14+E15</f>
        <v>110082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2276648.03</v>
      </c>
      <c r="E18" s="45">
        <v>2376623.79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2276648.03</v>
      </c>
      <c r="E23" s="51">
        <f>E18+E19+E20+E21+E22</f>
        <v>2376623.79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50519.2</v>
      </c>
      <c r="E25" s="45">
        <v>50579.2</v>
      </c>
    </row>
    <row r="26" spans="2:5" ht="15">
      <c r="B26" s="13">
        <v>30200</v>
      </c>
      <c r="C26" s="54" t="s">
        <v>28</v>
      </c>
      <c r="D26" s="39">
        <v>30000</v>
      </c>
      <c r="E26" s="45">
        <v>30000</v>
      </c>
    </row>
    <row r="27" spans="2:5" ht="15">
      <c r="B27" s="13">
        <v>30300</v>
      </c>
      <c r="C27" s="54" t="s">
        <v>29</v>
      </c>
      <c r="D27" s="39">
        <v>1000</v>
      </c>
      <c r="E27" s="45">
        <v>1000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6000</v>
      </c>
      <c r="E29" s="50">
        <v>6000</v>
      </c>
    </row>
    <row r="30" spans="2:5" ht="15.75" thickBot="1">
      <c r="B30" s="16">
        <v>30000</v>
      </c>
      <c r="C30" s="15" t="s">
        <v>32</v>
      </c>
      <c r="D30" s="48">
        <f>D25+D26+D27+D28+D29</f>
        <v>87519.2</v>
      </c>
      <c r="E30" s="51">
        <f>E25+E26+E27+E28+E29</f>
        <v>87579.2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3319500</v>
      </c>
      <c r="E34" s="45">
        <v>3501923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3319500</v>
      </c>
      <c r="E37" s="51">
        <f>E32+E33+E34+E35+E36</f>
        <v>3501923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>
        <v>140999</v>
      </c>
    </row>
    <row r="55" spans="2:5" ht="15">
      <c r="B55" s="13">
        <v>90200</v>
      </c>
      <c r="C55" s="54" t="s">
        <v>62</v>
      </c>
      <c r="D55" s="61">
        <v>310000</v>
      </c>
      <c r="E55" s="62">
        <v>314268.2</v>
      </c>
    </row>
    <row r="56" spans="2:5" ht="15.75" thickBot="1">
      <c r="B56" s="16">
        <v>90000</v>
      </c>
      <c r="C56" s="15" t="s">
        <v>63</v>
      </c>
      <c r="D56" s="48">
        <f>D54+D55</f>
        <v>450000</v>
      </c>
      <c r="E56" s="51">
        <f>E54+E55</f>
        <v>455267.2</v>
      </c>
    </row>
    <row r="57" spans="2:5" ht="16.5" thickBot="1" thickTop="1">
      <c r="B57" s="109" t="s">
        <v>64</v>
      </c>
      <c r="C57" s="110"/>
      <c r="D57" s="52">
        <f>D16+D23+D30+D37+D43+D49+D52+D56</f>
        <v>6238708.23</v>
      </c>
      <c r="E57" s="55">
        <f>E16+E23+E30+E37+E43+E49+E52+E56</f>
        <v>6531475.19</v>
      </c>
    </row>
    <row r="58" spans="2:5" ht="16.5" thickBot="1" thickTop="1">
      <c r="B58" s="109" t="s">
        <v>65</v>
      </c>
      <c r="C58" s="110"/>
      <c r="D58" s="52">
        <f>D57+D5+D6+D7+D8</f>
        <v>6238708.23</v>
      </c>
      <c r="E58" s="55">
        <f>E57+E5+E6+E7+E8</f>
        <v>7961744.430000001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2037584.66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2037584.66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49000</v>
      </c>
      <c r="E25" s="45"/>
    </row>
    <row r="26" spans="2:5" ht="15">
      <c r="B26" s="13">
        <v>30200</v>
      </c>
      <c r="C26" s="54" t="s">
        <v>28</v>
      </c>
      <c r="D26" s="39">
        <v>15000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18500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2477084.66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2477084.66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50000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2037584.66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2037584.66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49000</v>
      </c>
      <c r="E25" s="45"/>
    </row>
    <row r="26" spans="2:5" ht="15">
      <c r="B26" s="13">
        <v>30200</v>
      </c>
      <c r="C26" s="54" t="s">
        <v>28</v>
      </c>
      <c r="D26" s="39">
        <v>15000</v>
      </c>
      <c r="E26" s="45"/>
    </row>
    <row r="27" spans="2:5" ht="15">
      <c r="B27" s="13">
        <v>30300</v>
      </c>
      <c r="C27" s="54" t="s">
        <v>29</v>
      </c>
      <c r="D27" s="39">
        <v>1000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18500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18500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140000</v>
      </c>
      <c r="E54" s="45"/>
    </row>
    <row r="55" spans="2:5" ht="15">
      <c r="B55" s="13">
        <v>90200</v>
      </c>
      <c r="C55" s="54" t="s">
        <v>62</v>
      </c>
      <c r="D55" s="61">
        <v>160000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300000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2477084.66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2477084.66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145700</v>
      </c>
      <c r="E10" s="89">
        <v>0</v>
      </c>
      <c r="F10" s="90">
        <v>156908.82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30500</v>
      </c>
      <c r="AR10" s="89">
        <v>0</v>
      </c>
      <c r="AS10" s="90">
        <v>30500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176200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187408.82</v>
      </c>
    </row>
    <row r="11" spans="2:76" ht="15">
      <c r="B11" s="13">
        <v>102</v>
      </c>
      <c r="C11" s="25" t="s">
        <v>92</v>
      </c>
      <c r="D11" s="88">
        <v>14550</v>
      </c>
      <c r="E11" s="89">
        <v>0</v>
      </c>
      <c r="F11" s="90">
        <v>14550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2000</v>
      </c>
      <c r="AR11" s="89">
        <v>0</v>
      </c>
      <c r="AS11" s="90">
        <v>2000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16550</v>
      </c>
      <c r="BW11" s="77">
        <f t="shared" si="1"/>
        <v>0</v>
      </c>
      <c r="BX11" s="79">
        <f t="shared" si="2"/>
        <v>16550</v>
      </c>
    </row>
    <row r="12" spans="2:76" ht="15">
      <c r="B12" s="13">
        <v>103</v>
      </c>
      <c r="C12" s="25" t="s">
        <v>93</v>
      </c>
      <c r="D12" s="88">
        <v>586700</v>
      </c>
      <c r="E12" s="89">
        <v>0</v>
      </c>
      <c r="F12" s="90">
        <v>637282.16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1161100</v>
      </c>
      <c r="AC12" s="89">
        <v>0</v>
      </c>
      <c r="AD12" s="90">
        <v>1272230.3</v>
      </c>
      <c r="AE12" s="91"/>
      <c r="AF12" s="89"/>
      <c r="AG12" s="90"/>
      <c r="AH12" s="91">
        <v>25000</v>
      </c>
      <c r="AI12" s="89">
        <v>0</v>
      </c>
      <c r="AJ12" s="90">
        <v>30000</v>
      </c>
      <c r="AK12" s="91">
        <v>240584.66</v>
      </c>
      <c r="AL12" s="89">
        <v>0</v>
      </c>
      <c r="AM12" s="90">
        <v>300116.15</v>
      </c>
      <c r="AN12" s="91"/>
      <c r="AO12" s="89"/>
      <c r="AP12" s="90"/>
      <c r="AQ12" s="91">
        <v>18000</v>
      </c>
      <c r="AR12" s="89">
        <v>0</v>
      </c>
      <c r="AS12" s="90">
        <v>18000</v>
      </c>
      <c r="AT12" s="91">
        <v>18000</v>
      </c>
      <c r="AU12" s="89">
        <v>0</v>
      </c>
      <c r="AV12" s="90">
        <v>20899.92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2049384.66</v>
      </c>
      <c r="BW12" s="77">
        <f t="shared" si="1"/>
        <v>0</v>
      </c>
      <c r="BX12" s="79">
        <f t="shared" si="2"/>
        <v>2278528.53</v>
      </c>
    </row>
    <row r="13" spans="2:76" ht="15">
      <c r="B13" s="13">
        <v>104</v>
      </c>
      <c r="C13" s="25" t="s">
        <v>19</v>
      </c>
      <c r="D13" s="88">
        <v>63000</v>
      </c>
      <c r="E13" s="89">
        <v>0</v>
      </c>
      <c r="F13" s="90">
        <v>99575.3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1000</v>
      </c>
      <c r="AR13" s="89">
        <v>0</v>
      </c>
      <c r="AS13" s="90">
        <v>1000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64000</v>
      </c>
      <c r="BW13" s="77">
        <f t="shared" si="1"/>
        <v>0</v>
      </c>
      <c r="BX13" s="79">
        <f t="shared" si="2"/>
        <v>100575.3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8900</v>
      </c>
      <c r="E19" s="89">
        <v>0</v>
      </c>
      <c r="F19" s="90">
        <v>8900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20673.57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29573.57</v>
      </c>
      <c r="BW19" s="77">
        <f t="shared" si="1"/>
        <v>0</v>
      </c>
      <c r="BX19" s="79">
        <f t="shared" si="2"/>
        <v>8900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818850</v>
      </c>
      <c r="E20" s="78">
        <f t="shared" si="3"/>
        <v>0</v>
      </c>
      <c r="F20" s="79">
        <f t="shared" si="3"/>
        <v>917216.28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1161100</v>
      </c>
      <c r="AC20" s="78">
        <f t="shared" si="3"/>
        <v>0</v>
      </c>
      <c r="AD20" s="77">
        <f t="shared" si="3"/>
        <v>1272230.3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25000</v>
      </c>
      <c r="AI20" s="78">
        <f t="shared" si="3"/>
        <v>0</v>
      </c>
      <c r="AJ20" s="77">
        <f t="shared" si="3"/>
        <v>30000</v>
      </c>
      <c r="AK20" s="98">
        <f t="shared" si="3"/>
        <v>240584.66</v>
      </c>
      <c r="AL20" s="78">
        <f t="shared" si="3"/>
        <v>0</v>
      </c>
      <c r="AM20" s="77">
        <f t="shared" si="3"/>
        <v>300116.15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51500</v>
      </c>
      <c r="AR20" s="78">
        <f t="shared" si="3"/>
        <v>0</v>
      </c>
      <c r="AS20" s="77">
        <f t="shared" si="3"/>
        <v>51500</v>
      </c>
      <c r="AT20" s="98">
        <f t="shared" si="3"/>
        <v>18000</v>
      </c>
      <c r="AU20" s="78">
        <f t="shared" si="3"/>
        <v>0</v>
      </c>
      <c r="AV20" s="77">
        <f t="shared" si="3"/>
        <v>20899.92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20673.57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2335708.23</v>
      </c>
      <c r="BW20" s="77">
        <f>BW10+BW11+BW12+BW13+BW14+BW15+BW16+BW17+BW18+BW19</f>
        <v>0</v>
      </c>
      <c r="BX20" s="95">
        <f>BX10+BX11+BX12+BX13+BX14+BX15+BX16+BX17+BX18+BX19</f>
        <v>2591962.6499999994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37000</v>
      </c>
      <c r="E24" s="89">
        <v>0</v>
      </c>
      <c r="F24" s="90">
        <v>109457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125000</v>
      </c>
      <c r="Z24" s="89">
        <v>0</v>
      </c>
      <c r="AA24" s="101">
        <v>194942.52</v>
      </c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162000</v>
      </c>
      <c r="BW24" s="77">
        <f t="shared" si="4"/>
        <v>0</v>
      </c>
      <c r="BX24" s="79">
        <f t="shared" si="4"/>
        <v>304399.52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3291000</v>
      </c>
      <c r="Z27" s="89">
        <v>0</v>
      </c>
      <c r="AA27" s="101">
        <v>3291000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48915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3291000</v>
      </c>
      <c r="BW27" s="77">
        <f t="shared" si="4"/>
        <v>0</v>
      </c>
      <c r="BX27" s="79">
        <f t="shared" si="4"/>
        <v>3339915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37000</v>
      </c>
      <c r="E28" s="78">
        <f t="shared" si="5"/>
        <v>0</v>
      </c>
      <c r="F28" s="79">
        <f t="shared" si="5"/>
        <v>109457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3416000</v>
      </c>
      <c r="Z28" s="78">
        <f t="shared" si="5"/>
        <v>0</v>
      </c>
      <c r="AA28" s="77">
        <f t="shared" si="5"/>
        <v>3485942.52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48915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3453000</v>
      </c>
      <c r="BW28" s="77">
        <f>BW23+BW24+BW25+BW26+BW27</f>
        <v>0</v>
      </c>
      <c r="BX28" s="95">
        <f>BX23+BX24+BX25+BX26+BX27</f>
        <v>3644314.52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>
        <v>140000</v>
      </c>
      <c r="BU49" s="76"/>
      <c r="BV49" s="85">
        <f aca="true" t="shared" si="15" ref="BV49:BX50">D49+G49+J49+M49+P49+S49+V49+Y49+AB49+AE49+AH49+AK49+AN49+AQ49+AT49+AW49+AZ49+BC49+BF49+BI49+BL49+BO49+BR49</f>
        <v>140000</v>
      </c>
      <c r="BW49" s="77">
        <f t="shared" si="15"/>
        <v>0</v>
      </c>
      <c r="BX49" s="79">
        <f t="shared" si="15"/>
        <v>140000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310000</v>
      </c>
      <c r="BS50" s="89">
        <v>0</v>
      </c>
      <c r="BT50" s="101">
        <v>322260.38</v>
      </c>
      <c r="BU50" s="76"/>
      <c r="BV50" s="85">
        <f t="shared" si="15"/>
        <v>310000</v>
      </c>
      <c r="BW50" s="77">
        <f t="shared" si="15"/>
        <v>0</v>
      </c>
      <c r="BX50" s="79">
        <f t="shared" si="15"/>
        <v>322260.38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450000</v>
      </c>
      <c r="BS51" s="78">
        <f>BS49+BS50</f>
        <v>0</v>
      </c>
      <c r="BT51" s="77">
        <f>BT49+BT50</f>
        <v>462260.38</v>
      </c>
      <c r="BU51" s="85"/>
      <c r="BV51" s="85">
        <f>BV49+BV50</f>
        <v>450000</v>
      </c>
      <c r="BW51" s="77">
        <f>BW49+BW50</f>
        <v>0</v>
      </c>
      <c r="BX51" s="95">
        <f>BX49+BX50</f>
        <v>462260.38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855850</v>
      </c>
      <c r="E53" s="86">
        <f t="shared" si="18"/>
        <v>0</v>
      </c>
      <c r="F53" s="86">
        <f t="shared" si="18"/>
        <v>1026673.28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3416000</v>
      </c>
      <c r="Z53" s="86">
        <f t="shared" si="18"/>
        <v>0</v>
      </c>
      <c r="AA53" s="86">
        <f t="shared" si="18"/>
        <v>3485942.52</v>
      </c>
      <c r="AB53" s="86">
        <f t="shared" si="18"/>
        <v>1161100</v>
      </c>
      <c r="AC53" s="86">
        <f t="shared" si="18"/>
        <v>0</v>
      </c>
      <c r="AD53" s="86">
        <f t="shared" si="18"/>
        <v>1272230.3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25000</v>
      </c>
      <c r="AI53" s="86">
        <f t="shared" si="18"/>
        <v>0</v>
      </c>
      <c r="AJ53" s="86">
        <f aca="true" t="shared" si="19" ref="AJ53:BT53">AJ20+AJ28+AJ35+AJ42+AJ46+AJ51</f>
        <v>30000</v>
      </c>
      <c r="AK53" s="86">
        <f t="shared" si="19"/>
        <v>240584.66</v>
      </c>
      <c r="AL53" s="86">
        <f t="shared" si="19"/>
        <v>0</v>
      </c>
      <c r="AM53" s="86">
        <f t="shared" si="19"/>
        <v>300116.15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51500</v>
      </c>
      <c r="AR53" s="86">
        <f t="shared" si="19"/>
        <v>0</v>
      </c>
      <c r="AS53" s="86">
        <f t="shared" si="19"/>
        <v>100415</v>
      </c>
      <c r="AT53" s="86">
        <f t="shared" si="19"/>
        <v>18000</v>
      </c>
      <c r="AU53" s="86">
        <f t="shared" si="19"/>
        <v>0</v>
      </c>
      <c r="AV53" s="86">
        <f t="shared" si="19"/>
        <v>20899.92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20673.57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450000</v>
      </c>
      <c r="BS53" s="86">
        <f t="shared" si="19"/>
        <v>0</v>
      </c>
      <c r="BT53" s="86">
        <f t="shared" si="19"/>
        <v>462260.38</v>
      </c>
      <c r="BU53" s="86">
        <f>BU8</f>
        <v>0</v>
      </c>
      <c r="BV53" s="102">
        <f>BV8+BV20+BV28+BV35+BV42+BV46+BV51</f>
        <v>6238708.23</v>
      </c>
      <c r="BW53" s="87">
        <f>BW20+BW28+BW35+BW42+BW46+BW51</f>
        <v>0</v>
      </c>
      <c r="BX53" s="87">
        <f>BX20+BX28+BX35+BX42+BX46+BX51</f>
        <v>6698537.55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145700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30500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176200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387200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1161100</v>
      </c>
      <c r="AC12" s="89">
        <v>0</v>
      </c>
      <c r="AD12" s="90"/>
      <c r="AE12" s="91"/>
      <c r="AF12" s="89"/>
      <c r="AG12" s="90"/>
      <c r="AH12" s="91">
        <v>25000</v>
      </c>
      <c r="AI12" s="89">
        <v>0</v>
      </c>
      <c r="AJ12" s="90"/>
      <c r="AK12" s="91">
        <v>240584.66</v>
      </c>
      <c r="AL12" s="89">
        <v>0</v>
      </c>
      <c r="AM12" s="90"/>
      <c r="AN12" s="91"/>
      <c r="AO12" s="89"/>
      <c r="AP12" s="90"/>
      <c r="AQ12" s="91">
        <v>18000</v>
      </c>
      <c r="AR12" s="89">
        <v>0</v>
      </c>
      <c r="AS12" s="90"/>
      <c r="AT12" s="91">
        <v>20000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1851884.66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63000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16550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25450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619350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1161100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25000</v>
      </c>
      <c r="AI20" s="78">
        <f t="shared" si="1"/>
        <v>0</v>
      </c>
      <c r="AJ20" s="77">
        <f t="shared" si="1"/>
        <v>0</v>
      </c>
      <c r="AK20" s="98">
        <f t="shared" si="1"/>
        <v>240584.66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51500</v>
      </c>
      <c r="AR20" s="78">
        <f t="shared" si="1"/>
        <v>0</v>
      </c>
      <c r="AS20" s="77">
        <f t="shared" si="1"/>
        <v>0</v>
      </c>
      <c r="AT20" s="98">
        <f t="shared" si="1"/>
        <v>20000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16550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2134084.66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33000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652350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1161100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25000</v>
      </c>
      <c r="AI53" s="86">
        <f t="shared" si="11"/>
        <v>0</v>
      </c>
      <c r="AJ53" s="86">
        <f t="shared" si="11"/>
        <v>0</v>
      </c>
      <c r="AK53" s="86">
        <f t="shared" si="11"/>
        <v>240584.66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51500</v>
      </c>
      <c r="AR53" s="86">
        <f t="shared" si="11"/>
        <v>0</v>
      </c>
      <c r="AS53" s="86">
        <f t="shared" si="11"/>
        <v>0</v>
      </c>
      <c r="AT53" s="86">
        <f t="shared" si="11"/>
        <v>20000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16550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2477084.66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145700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>
        <v>30500</v>
      </c>
      <c r="AR10" s="89">
        <v>0</v>
      </c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176200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14550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2000</v>
      </c>
      <c r="AR11" s="89">
        <v>0</v>
      </c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387200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1161100</v>
      </c>
      <c r="AC12" s="89">
        <v>0</v>
      </c>
      <c r="AD12" s="90"/>
      <c r="AE12" s="91"/>
      <c r="AF12" s="89"/>
      <c r="AG12" s="90"/>
      <c r="AH12" s="91">
        <v>25000</v>
      </c>
      <c r="AI12" s="89">
        <v>0</v>
      </c>
      <c r="AJ12" s="90"/>
      <c r="AK12" s="91">
        <v>240584.66</v>
      </c>
      <c r="AL12" s="89">
        <v>0</v>
      </c>
      <c r="AM12" s="90"/>
      <c r="AN12" s="91"/>
      <c r="AO12" s="89"/>
      <c r="AP12" s="90"/>
      <c r="AQ12" s="91">
        <v>18000</v>
      </c>
      <c r="AR12" s="89">
        <v>0</v>
      </c>
      <c r="AS12" s="90"/>
      <c r="AT12" s="91">
        <v>20000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1851884.66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63000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1000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64000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16550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25450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619350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1161100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25000</v>
      </c>
      <c r="AI20" s="78">
        <f t="shared" si="1"/>
        <v>0</v>
      </c>
      <c r="AJ20" s="77">
        <f t="shared" si="1"/>
        <v>0</v>
      </c>
      <c r="AK20" s="98">
        <f t="shared" si="1"/>
        <v>240584.66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51500</v>
      </c>
      <c r="AR20" s="78">
        <f t="shared" si="1"/>
        <v>0</v>
      </c>
      <c r="AS20" s="77">
        <f t="shared" si="1"/>
        <v>0</v>
      </c>
      <c r="AT20" s="98">
        <f t="shared" si="1"/>
        <v>20000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16550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2134084.66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33000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10000</v>
      </c>
      <c r="Z24" s="89">
        <v>0</v>
      </c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160000</v>
      </c>
      <c r="BS50" s="89">
        <v>0</v>
      </c>
      <c r="BT50" s="101"/>
      <c r="BU50" s="76"/>
      <c r="BV50" s="85">
        <f t="shared" si="9"/>
        <v>160000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300000</v>
      </c>
      <c r="BS51" s="78">
        <f>BS49+BS50</f>
        <v>0</v>
      </c>
      <c r="BT51" s="77">
        <f>BT49+BT50</f>
        <v>0</v>
      </c>
      <c r="BU51" s="85"/>
      <c r="BV51" s="85">
        <f>BV49+BV50</f>
        <v>300000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652350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1161100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25000</v>
      </c>
      <c r="AI53" s="86">
        <f t="shared" si="11"/>
        <v>0</v>
      </c>
      <c r="AJ53" s="86">
        <f t="shared" si="11"/>
        <v>0</v>
      </c>
      <c r="AK53" s="86">
        <f t="shared" si="11"/>
        <v>240584.66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51500</v>
      </c>
      <c r="AR53" s="86">
        <f t="shared" si="11"/>
        <v>0</v>
      </c>
      <c r="AS53" s="86">
        <f t="shared" si="11"/>
        <v>0</v>
      </c>
      <c r="AT53" s="86">
        <f t="shared" si="11"/>
        <v>20000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16550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300000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2477084.66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2017-03-23T15:51:07Z</dcterms:modified>
  <cp:category/>
  <cp:version/>
  <cp:contentType/>
  <cp:contentStatus/>
</cp:coreProperties>
</file>