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6" sheetId="1" r:id="rId1"/>
    <sheet name="Entrate_Bilancio_2017" sheetId="2" r:id="rId2"/>
    <sheet name="Entrate_Bilancio_2018" sheetId="3" r:id="rId3"/>
    <sheet name="Entrate_Rendiconto_Anno0" sheetId="4" state="hidden" r:id="rId4"/>
    <sheet name="Spese_Bilancio_2016" sheetId="5" r:id="rId5"/>
    <sheet name="Spese_Bilancio_2017" sheetId="6" r:id="rId6"/>
    <sheet name="Spese_Bilancio_2018" sheetId="7" r:id="rId7"/>
    <sheet name="Spese_Rendiconto_Anno0" sheetId="8" state="hidden" r:id="rId8"/>
  </sheets>
  <definedNames>
    <definedName name="_xlnm.Print_Area" localSheetId="0">'Entrate_Bilancio_2016'!$B$1:$E$58</definedName>
    <definedName name="_xlnm.Print_Area" localSheetId="1">'Entrate_Bilancio_2017'!$B$1:$E$58</definedName>
    <definedName name="_xlnm.Print_Area" localSheetId="2">'Entrate_Bilancio_2018'!$B$1:$E$58</definedName>
    <definedName name="_xlnm.Print_Area" localSheetId="3">'Entrate_Rendiconto_Anno0'!$B$1:$E$59</definedName>
    <definedName name="_xlnm.Print_Area" localSheetId="4">'Spese_Bilancio_2016'!$B$1:$BX$53</definedName>
    <definedName name="_xlnm.Print_Area" localSheetId="5">'Spese_Bilancio_2017'!$B$1:$BX$53</definedName>
    <definedName name="_xlnm.Print_Area" localSheetId="6">'Spese_Bilancio_2018'!$B$1:$BX$53</definedName>
    <definedName name="_xlnm.Print_Area" localSheetId="7">'Spese_Rendiconto_Anno0'!$B$1:$BX$54</definedName>
    <definedName name="_xlnm.Print_Titles" localSheetId="4">'Spese_Bilancio_2016'!$B:$C</definedName>
    <definedName name="_xlnm.Print_Titles" localSheetId="5">'Spese_Bilancio_2017'!$B:$C</definedName>
    <definedName name="_xlnm.Print_Titles" localSheetId="6">'Spese_Bilancio_2018'!$B:$C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<sst xmlns="http://schemas.openxmlformats.org/spreadsheetml/2006/main" count="870" uniqueCount="151">
  <si>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</si>
  <si>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</si>
  <si>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</si>
  <si>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</si>
  <si>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</si>
  <si>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</si>
  <si>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</si>
  <si>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</si>
  <si>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</si>
  <si>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</si>
  <si>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</si>
  <si>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</si>
  <si>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</si>
  <si>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</si>
  <si>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</si>
  <si>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</si>
  <si>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</si>
  <si>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</si>
  <si>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</si>
  <si>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</si>
  <si>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</si>
  <si>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</si>
  <si>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</si>
  <si>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</si>
  <si>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</si>
  <si>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</si>
  <si>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</si>
  <si>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</si>
  <si>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</si>
  <si>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</si>
  <si>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</si>
  <si>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</si>
  <si>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</si>
  <si>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</si>
  <si>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</si>
  <si>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</si>
  <si>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</si>
  <si>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</si>
  <si>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</si>
  <si>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</si>
  <si>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</si>
  <si>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</si>
  <si>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</si>
  <si>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</si>
  <si>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</si>
  <si>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</si>
  <si>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</si>
  <si>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</si>
  <si>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</si>
  <si>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</si>
  <si>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</si>
  <si>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</si>
  <si>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</si>
  <si>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</si>
  <si>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</si>
  <si>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</si>
  <si>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</si>
  <si>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</si>
  <si>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</si>
  <si>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</si>
  <si>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</si>
  <si>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</si>
  <si>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</si>
  <si>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</si>
  <si>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</si>
  <si>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</si>
  <si>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</si>
  <si>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</si>
  <si>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</si>
  <si>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</si>
  <si>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</si>
  <si>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</si>
  <si>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</si>
  <si>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</si>
  <si>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</si>
  <si>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</si>
  <si>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</si>
  <si>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</si>
  <si>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</si>
  <si>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</si>
  <si>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</si>
  <si>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</si>
  <si>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</si>
  <si>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</si>
  <si>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</si>
  <si>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</si>
  <si>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</si>
  <si>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</si>
  <si>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</si>
  <si>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</si>
  <si>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</si>
  <si>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</si>
  <si>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</si>
  <si>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</si>
  <si>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</si>
  <si>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</si>
  <si>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</si>
  <si>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</si>
  <si>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</si>
  <si>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</si>
  <si>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</si>
  <si>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</si>
  <si>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</si>
  <si>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</si>
  <si>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</si>
  <si>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</si>
  <si>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</si>
  <si>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</si>
  <si>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</si>
  <si>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</si>
  <si>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</si>
  <si>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</si>
  <si>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</si>
  <si>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</si>
  <si>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</si>
  <si>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</si>
  <si>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</si>
  <si>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</si>
  <si>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</si>
  <si>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</si>
  <si>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</si>
  <si>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</si>
  <si>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</si>
  <si>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</si>
  <si>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</si>
  <si>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</si>
  <si>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</si>
  <si>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</si>
  <si>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</si>
  <si>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</si>
  <si>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</si>
  <si>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</si>
  <si>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</si>
  <si>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</si>
  <si>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</si>
  <si>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</si>
  <si>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</si>
  <si>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</si>
  <si>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</si>
  <si>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</si>
  <si>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</si>
  <si>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</si>
  <si>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</si>
  <si>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</si>
  <si>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</si>
  <si>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</si>
  <si>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</si>
  <si>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</si>
  <si>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2016</t>
  </si>
  <si>
    <t>Dati previsionali anno 2017</t>
  </si>
  <si>
    <t>Dati previsionali 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</si>
</sst>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777964.24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50000</v>
      </c>
      <c r="E10" s="45">
        <v>50000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50000</v>
      </c>
      <c r="E16" s="51">
        <f>E10+E11+E12+E13+E14+E15</f>
        <v>50000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2115971.87</v>
      </c>
      <c r="E18" s="45">
        <v>2708496.8400000003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2115971.87</v>
      </c>
      <c r="E23" s="51">
        <f>E18+E19+E20+E21+E22</f>
        <v>2708496.8400000003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49000</v>
      </c>
      <c r="E25" s="45">
        <v>61142.5</v>
      </c>
    </row>
    <row r="26" spans="2:5" ht="15">
      <c r="B26" s="13">
        <v>30200</v>
      </c>
      <c r="C26" s="54" t="s">
        <v>28</v>
      </c>
      <c r="D26" s="39">
        <v>15000</v>
      </c>
      <c r="E26" s="45">
        <v>15000</v>
      </c>
    </row>
    <row r="27" spans="2:5" ht="15">
      <c r="B27" s="13">
        <v>30300</v>
      </c>
      <c r="C27" s="54" t="s">
        <v>29</v>
      </c>
      <c r="D27" s="39">
        <v>1000</v>
      </c>
      <c r="E27" s="45">
        <v>1000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6000</v>
      </c>
      <c r="E29" s="50">
        <v>6000</v>
      </c>
    </row>
    <row r="30" spans="2:5" ht="15.75" thickBot="1">
      <c r="B30" s="16">
        <v>30000</v>
      </c>
      <c r="C30" s="15" t="s">
        <v>32</v>
      </c>
      <c r="D30" s="48">
        <f>D25+D26+D27+D28+D29</f>
        <v>71000</v>
      </c>
      <c r="E30" s="51">
        <f>E25+E26+E27+E28+E29</f>
        <v>83142.5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3309500</v>
      </c>
      <c r="E34" s="45">
        <v>3315516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3309500</v>
      </c>
      <c r="E37" s="51">
        <f>E32+E33+E34+E35+E36</f>
        <v>3315516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140000</v>
      </c>
      <c r="E54" s="45">
        <v>140999</v>
      </c>
    </row>
    <row r="55" spans="2:5" ht="15">
      <c r="B55" s="13">
        <v>90200</v>
      </c>
      <c r="C55" s="54" t="s">
        <v>62</v>
      </c>
      <c r="D55" s="61">
        <v>160000</v>
      </c>
      <c r="E55" s="62">
        <v>205263.54</v>
      </c>
    </row>
    <row r="56" spans="2:5" ht="15.75" thickBot="1">
      <c r="B56" s="16">
        <v>90000</v>
      </c>
      <c r="C56" s="15" t="s">
        <v>63</v>
      </c>
      <c r="D56" s="48">
        <f>D54+D55</f>
        <v>300000</v>
      </c>
      <c r="E56" s="51">
        <f>E54+E55</f>
        <v>346262.54000000004</v>
      </c>
    </row>
    <row r="57" spans="2:5" ht="16.5" thickBot="1" thickTop="1">
      <c r="B57" s="109" t="s">
        <v>64</v>
      </c>
      <c r="C57" s="110"/>
      <c r="D57" s="52">
        <f>D16+D23+D30+D37+D43+D49+D52+D56</f>
        <v>5846471.87</v>
      </c>
      <c r="E57" s="55">
        <f>E16+E23+E30+E37+E43+E49+E52+E56</f>
        <v>6503417.88</v>
      </c>
    </row>
    <row r="58" spans="2:5" ht="16.5" thickBot="1" thickTop="1">
      <c r="B58" s="109" t="s">
        <v>65</v>
      </c>
      <c r="C58" s="110"/>
      <c r="D58" s="52">
        <f>D57+D5+D6+D7+D8</f>
        <v>5846471.87</v>
      </c>
      <c r="E58" s="55">
        <f>E57+E5+E6+E7+E8</f>
        <v>7281382.12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50000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1947984.66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1947984.66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49000</v>
      </c>
      <c r="E25" s="45"/>
    </row>
    <row r="26" spans="2:5" ht="15">
      <c r="B26" s="13">
        <v>30200</v>
      </c>
      <c r="C26" s="54" t="s">
        <v>28</v>
      </c>
      <c r="D26" s="39">
        <v>15000</v>
      </c>
      <c r="E26" s="45"/>
    </row>
    <row r="27" spans="2:5" ht="15">
      <c r="B27" s="13">
        <v>30300</v>
      </c>
      <c r="C27" s="54" t="s">
        <v>29</v>
      </c>
      <c r="D27" s="39">
        <v>1000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18500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18500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300000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2387484.66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2387484.66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50000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1947984.66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1947984.66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49000</v>
      </c>
      <c r="E25" s="45"/>
    </row>
    <row r="26" spans="2:5" ht="15">
      <c r="B26" s="13">
        <v>30200</v>
      </c>
      <c r="C26" s="54" t="s">
        <v>28</v>
      </c>
      <c r="D26" s="39">
        <v>15000</v>
      </c>
      <c r="E26" s="45"/>
    </row>
    <row r="27" spans="2:5" ht="15">
      <c r="B27" s="13">
        <v>30300</v>
      </c>
      <c r="C27" s="54" t="s">
        <v>29</v>
      </c>
      <c r="D27" s="39">
        <v>1000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18500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18500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300000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2387484.66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2387484.66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139200</v>
      </c>
      <c r="E10" s="89">
        <v>0</v>
      </c>
      <c r="F10" s="90">
        <v>150229.12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16441.93</v>
      </c>
      <c r="AN10" s="91"/>
      <c r="AO10" s="89"/>
      <c r="AP10" s="90"/>
      <c r="AQ10" s="91">
        <v>30500</v>
      </c>
      <c r="AR10" s="89">
        <v>0</v>
      </c>
      <c r="AS10" s="90">
        <v>30500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169700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197171.05</v>
      </c>
    </row>
    <row r="11" spans="2:76" ht="15">
      <c r="B11" s="13">
        <v>102</v>
      </c>
      <c r="C11" s="25" t="s">
        <v>92</v>
      </c>
      <c r="D11" s="88">
        <v>10050</v>
      </c>
      <c r="E11" s="89">
        <v>0</v>
      </c>
      <c r="F11" s="90">
        <v>10118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2000</v>
      </c>
      <c r="AR11" s="89">
        <v>0</v>
      </c>
      <c r="AS11" s="90">
        <v>2000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12050</v>
      </c>
      <c r="BW11" s="77">
        <f t="shared" si="1"/>
        <v>0</v>
      </c>
      <c r="BX11" s="79">
        <f t="shared" si="2"/>
        <v>12118</v>
      </c>
    </row>
    <row r="12" spans="2:76" ht="15">
      <c r="B12" s="13">
        <v>103</v>
      </c>
      <c r="C12" s="25" t="s">
        <v>93</v>
      </c>
      <c r="D12" s="88">
        <v>431762</v>
      </c>
      <c r="E12" s="89">
        <v>0</v>
      </c>
      <c r="F12" s="90">
        <v>535052.94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1061100</v>
      </c>
      <c r="AC12" s="89">
        <v>0</v>
      </c>
      <c r="AD12" s="90">
        <v>1621384.86</v>
      </c>
      <c r="AE12" s="91"/>
      <c r="AF12" s="89"/>
      <c r="AG12" s="90"/>
      <c r="AH12" s="91">
        <v>20000</v>
      </c>
      <c r="AI12" s="89">
        <v>0</v>
      </c>
      <c r="AJ12" s="90">
        <v>20000</v>
      </c>
      <c r="AK12" s="91">
        <v>240584.66</v>
      </c>
      <c r="AL12" s="89">
        <v>0</v>
      </c>
      <c r="AM12" s="90">
        <v>460987.86000000004</v>
      </c>
      <c r="AN12" s="91"/>
      <c r="AO12" s="89"/>
      <c r="AP12" s="90"/>
      <c r="AQ12" s="91">
        <v>20000</v>
      </c>
      <c r="AR12" s="89">
        <v>0</v>
      </c>
      <c r="AS12" s="90">
        <v>20000</v>
      </c>
      <c r="AT12" s="91">
        <v>10000</v>
      </c>
      <c r="AU12" s="89">
        <v>0</v>
      </c>
      <c r="AV12" s="90">
        <v>10000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1783446.66</v>
      </c>
      <c r="BW12" s="77">
        <f t="shared" si="1"/>
        <v>0</v>
      </c>
      <c r="BX12" s="79">
        <f t="shared" si="2"/>
        <v>2667425.6599999997</v>
      </c>
    </row>
    <row r="13" spans="2:76" ht="15">
      <c r="B13" s="13">
        <v>104</v>
      </c>
      <c r="C13" s="25" t="s">
        <v>19</v>
      </c>
      <c r="D13" s="88">
        <v>80000</v>
      </c>
      <c r="E13" s="89">
        <v>0</v>
      </c>
      <c r="F13" s="90">
        <v>113317.69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1000</v>
      </c>
      <c r="AR13" s="89">
        <v>0</v>
      </c>
      <c r="AS13" s="90">
        <v>1000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81000</v>
      </c>
      <c r="BW13" s="77">
        <f t="shared" si="1"/>
        <v>0</v>
      </c>
      <c r="BX13" s="79">
        <f t="shared" si="2"/>
        <v>114317.69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3900</v>
      </c>
      <c r="E19" s="89">
        <v>0</v>
      </c>
      <c r="F19" s="90">
        <v>3900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15375.21</v>
      </c>
      <c r="BJ19" s="89">
        <v>0</v>
      </c>
      <c r="BK19" s="101">
        <v>15500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19275.21</v>
      </c>
      <c r="BW19" s="77">
        <f t="shared" si="1"/>
        <v>0</v>
      </c>
      <c r="BX19" s="79">
        <f t="shared" si="2"/>
        <v>19400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664912</v>
      </c>
      <c r="E20" s="78">
        <f t="shared" si="3"/>
        <v>0</v>
      </c>
      <c r="F20" s="79">
        <f t="shared" si="3"/>
        <v>812617.75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1061100</v>
      </c>
      <c r="AC20" s="78">
        <f t="shared" si="3"/>
        <v>0</v>
      </c>
      <c r="AD20" s="77">
        <f t="shared" si="3"/>
        <v>1621384.86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20000</v>
      </c>
      <c r="AI20" s="78">
        <f t="shared" si="3"/>
        <v>0</v>
      </c>
      <c r="AJ20" s="77">
        <f t="shared" si="3"/>
        <v>20000</v>
      </c>
      <c r="AK20" s="98">
        <f t="shared" si="3"/>
        <v>240584.66</v>
      </c>
      <c r="AL20" s="78">
        <f t="shared" si="3"/>
        <v>0</v>
      </c>
      <c r="AM20" s="77">
        <f t="shared" si="3"/>
        <v>477429.79000000004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53500</v>
      </c>
      <c r="AR20" s="78">
        <f t="shared" si="3"/>
        <v>0</v>
      </c>
      <c r="AS20" s="77">
        <f t="shared" si="3"/>
        <v>53500</v>
      </c>
      <c r="AT20" s="98">
        <f t="shared" si="3"/>
        <v>10000</v>
      </c>
      <c r="AU20" s="78">
        <f t="shared" si="3"/>
        <v>0</v>
      </c>
      <c r="AV20" s="77">
        <f t="shared" si="3"/>
        <v>10000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15375.21</v>
      </c>
      <c r="BJ20" s="78">
        <f t="shared" si="3"/>
        <v>0</v>
      </c>
      <c r="BK20" s="77">
        <f t="shared" si="3"/>
        <v>15500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2065471.8699999999</v>
      </c>
      <c r="BW20" s="77">
        <f>BW10+BW11+BW12+BW13+BW14+BW15+BW16+BW17+BW18+BW19</f>
        <v>0</v>
      </c>
      <c r="BX20" s="95">
        <f>BX10+BX11+BX12+BX13+BX14+BX15+BX16+BX17+BX18+BX19</f>
        <v>3010432.3999999994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90000</v>
      </c>
      <c r="E24" s="89">
        <v>0</v>
      </c>
      <c r="F24" s="90">
        <v>105139.74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100000</v>
      </c>
      <c r="Z24" s="89">
        <v>0</v>
      </c>
      <c r="AA24" s="101">
        <v>146021.35</v>
      </c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792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190000</v>
      </c>
      <c r="BW24" s="77">
        <f t="shared" si="4"/>
        <v>0</v>
      </c>
      <c r="BX24" s="79">
        <f t="shared" si="4"/>
        <v>251953.09000000003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3291000</v>
      </c>
      <c r="Z27" s="89">
        <v>0</v>
      </c>
      <c r="AA27" s="101">
        <v>3291000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3291000</v>
      </c>
      <c r="BW27" s="77">
        <f t="shared" si="4"/>
        <v>0</v>
      </c>
      <c r="BX27" s="79">
        <f t="shared" si="4"/>
        <v>3291000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90000</v>
      </c>
      <c r="E28" s="78">
        <f t="shared" si="5"/>
        <v>0</v>
      </c>
      <c r="F28" s="79">
        <f t="shared" si="5"/>
        <v>105139.74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3391000</v>
      </c>
      <c r="Z28" s="78">
        <f t="shared" si="5"/>
        <v>0</v>
      </c>
      <c r="AA28" s="77">
        <f t="shared" si="5"/>
        <v>3437021.35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792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3481000</v>
      </c>
      <c r="BW28" s="77">
        <f>BW23+BW24+BW25+BW26+BW27</f>
        <v>0</v>
      </c>
      <c r="BX28" s="95">
        <f>BX23+BX24+BX25+BX26+BX27</f>
        <v>3542953.09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140000</v>
      </c>
      <c r="BS49" s="89">
        <v>0</v>
      </c>
      <c r="BT49" s="101">
        <v>140000</v>
      </c>
      <c r="BU49" s="76"/>
      <c r="BV49" s="85">
        <f aca="true" t="shared" si="15" ref="BV49:BX50">D49+G49+J49+M49+P49+S49+V49+Y49+AB49+AE49+AH49+AK49+AN49+AQ49+AT49+AW49+AZ49+BC49+BF49+BI49+BL49+BO49+BR49</f>
        <v>140000</v>
      </c>
      <c r="BW49" s="77">
        <f t="shared" si="15"/>
        <v>0</v>
      </c>
      <c r="BX49" s="79">
        <f t="shared" si="15"/>
        <v>140000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>
        <v>216983.19</v>
      </c>
      <c r="BU50" s="76"/>
      <c r="BV50" s="85">
        <f t="shared" si="15"/>
        <v>160000</v>
      </c>
      <c r="BW50" s="77">
        <f t="shared" si="15"/>
        <v>0</v>
      </c>
      <c r="BX50" s="79">
        <f t="shared" si="15"/>
        <v>216983.19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300000</v>
      </c>
      <c r="BS51" s="78">
        <f>BS49+BS50</f>
        <v>0</v>
      </c>
      <c r="BT51" s="77">
        <f>BT49+BT50</f>
        <v>356983.19</v>
      </c>
      <c r="BU51" s="85"/>
      <c r="BV51" s="85">
        <f>BV49+BV50</f>
        <v>300000</v>
      </c>
      <c r="BW51" s="77">
        <f>BW49+BW50</f>
        <v>0</v>
      </c>
      <c r="BX51" s="95">
        <f>BX49+BX50</f>
        <v>356983.19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754912</v>
      </c>
      <c r="E53" s="86">
        <f t="shared" si="18"/>
        <v>0</v>
      </c>
      <c r="F53" s="86">
        <f t="shared" si="18"/>
        <v>917757.49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3391000</v>
      </c>
      <c r="Z53" s="86">
        <f t="shared" si="18"/>
        <v>0</v>
      </c>
      <c r="AA53" s="86">
        <f t="shared" si="18"/>
        <v>3437021.35</v>
      </c>
      <c r="AB53" s="86">
        <f t="shared" si="18"/>
        <v>1061100</v>
      </c>
      <c r="AC53" s="86">
        <f t="shared" si="18"/>
        <v>0</v>
      </c>
      <c r="AD53" s="86">
        <f t="shared" si="18"/>
        <v>1621384.86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20000</v>
      </c>
      <c r="AI53" s="86">
        <f t="shared" si="18"/>
        <v>0</v>
      </c>
      <c r="AJ53" s="86">
        <f aca="true" t="shared" si="19" ref="AJ53:BT53">AJ20+AJ28+AJ35+AJ42+AJ46+AJ51</f>
        <v>20000</v>
      </c>
      <c r="AK53" s="86">
        <f t="shared" si="19"/>
        <v>240584.66</v>
      </c>
      <c r="AL53" s="86">
        <f t="shared" si="19"/>
        <v>0</v>
      </c>
      <c r="AM53" s="86">
        <f t="shared" si="19"/>
        <v>477429.79000000004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53500</v>
      </c>
      <c r="AR53" s="86">
        <f t="shared" si="19"/>
        <v>0</v>
      </c>
      <c r="AS53" s="86">
        <f t="shared" si="19"/>
        <v>53500</v>
      </c>
      <c r="AT53" s="86">
        <f t="shared" si="19"/>
        <v>10000</v>
      </c>
      <c r="AU53" s="86">
        <f t="shared" si="19"/>
        <v>0</v>
      </c>
      <c r="AV53" s="86">
        <f t="shared" si="19"/>
        <v>10000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792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15375.21</v>
      </c>
      <c r="BJ53" s="86">
        <f t="shared" si="19"/>
        <v>0</v>
      </c>
      <c r="BK53" s="86">
        <f t="shared" si="19"/>
        <v>15500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300000</v>
      </c>
      <c r="BS53" s="86">
        <f t="shared" si="19"/>
        <v>0</v>
      </c>
      <c r="BT53" s="86">
        <f t="shared" si="19"/>
        <v>356983.19</v>
      </c>
      <c r="BU53" s="86">
        <f>BU8</f>
        <v>0</v>
      </c>
      <c r="BV53" s="102">
        <f>BV8+BV20+BV28+BV35+BV42+BV46+BV51</f>
        <v>5846471.87</v>
      </c>
      <c r="BW53" s="87">
        <f>BW20+BW28+BW35+BW42+BW46+BW51</f>
        <v>0</v>
      </c>
      <c r="BX53" s="87">
        <f>BX20+BX28+BX35+BX42+BX46+BX51</f>
        <v>6910368.68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139200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30500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169700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10050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2000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12050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369762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1061100</v>
      </c>
      <c r="AC12" s="89">
        <v>0</v>
      </c>
      <c r="AD12" s="90"/>
      <c r="AE12" s="91"/>
      <c r="AF12" s="89"/>
      <c r="AG12" s="90"/>
      <c r="AH12" s="91">
        <v>25000</v>
      </c>
      <c r="AI12" s="89">
        <v>0</v>
      </c>
      <c r="AJ12" s="90"/>
      <c r="AK12" s="91">
        <v>240584.66</v>
      </c>
      <c r="AL12" s="89">
        <v>0</v>
      </c>
      <c r="AM12" s="90"/>
      <c r="AN12" s="91"/>
      <c r="AO12" s="89"/>
      <c r="AP12" s="90"/>
      <c r="AQ12" s="91">
        <v>18000</v>
      </c>
      <c r="AR12" s="89">
        <v>0</v>
      </c>
      <c r="AS12" s="90"/>
      <c r="AT12" s="91">
        <v>10000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1724446.66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80000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1000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81000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3900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16388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20288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602912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1061100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25000</v>
      </c>
      <c r="AI20" s="78">
        <f t="shared" si="1"/>
        <v>0</v>
      </c>
      <c r="AJ20" s="77">
        <f t="shared" si="1"/>
        <v>0</v>
      </c>
      <c r="AK20" s="98">
        <f t="shared" si="1"/>
        <v>240584.66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51500</v>
      </c>
      <c r="AR20" s="78">
        <f t="shared" si="1"/>
        <v>0</v>
      </c>
      <c r="AS20" s="77">
        <f t="shared" si="1"/>
        <v>0</v>
      </c>
      <c r="AT20" s="98">
        <f t="shared" si="1"/>
        <v>10000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16388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2007484.66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10000</v>
      </c>
      <c r="Z24" s="89">
        <v>0</v>
      </c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300000</v>
      </c>
      <c r="BS51" s="78">
        <f>BS49+BS50</f>
        <v>0</v>
      </c>
      <c r="BT51" s="77">
        <f>BT49+BT50</f>
        <v>0</v>
      </c>
      <c r="BU51" s="85"/>
      <c r="BV51" s="85">
        <f>BV49+BV50</f>
        <v>300000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672912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1061100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25000</v>
      </c>
      <c r="AI53" s="86">
        <f t="shared" si="11"/>
        <v>0</v>
      </c>
      <c r="AJ53" s="86">
        <f t="shared" si="11"/>
        <v>0</v>
      </c>
      <c r="AK53" s="86">
        <f t="shared" si="11"/>
        <v>240584.66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51500</v>
      </c>
      <c r="AR53" s="86">
        <f t="shared" si="11"/>
        <v>0</v>
      </c>
      <c r="AS53" s="86">
        <f t="shared" si="11"/>
        <v>0</v>
      </c>
      <c r="AT53" s="86">
        <f t="shared" si="11"/>
        <v>10000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16388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300000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2387484.66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139200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30500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169700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10050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2000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12050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369762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1061100</v>
      </c>
      <c r="AC12" s="89">
        <v>0</v>
      </c>
      <c r="AD12" s="90"/>
      <c r="AE12" s="91"/>
      <c r="AF12" s="89"/>
      <c r="AG12" s="90"/>
      <c r="AH12" s="91">
        <v>25000</v>
      </c>
      <c r="AI12" s="89">
        <v>0</v>
      </c>
      <c r="AJ12" s="90"/>
      <c r="AK12" s="91">
        <v>240584.66</v>
      </c>
      <c r="AL12" s="89">
        <v>0</v>
      </c>
      <c r="AM12" s="90"/>
      <c r="AN12" s="91"/>
      <c r="AO12" s="89"/>
      <c r="AP12" s="90"/>
      <c r="AQ12" s="91">
        <v>18000</v>
      </c>
      <c r="AR12" s="89">
        <v>0</v>
      </c>
      <c r="AS12" s="90"/>
      <c r="AT12" s="91">
        <v>10000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1724446.66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80000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1000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81000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3900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16388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20288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602912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1061100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25000</v>
      </c>
      <c r="AI20" s="78">
        <f t="shared" si="1"/>
        <v>0</v>
      </c>
      <c r="AJ20" s="77">
        <f t="shared" si="1"/>
        <v>0</v>
      </c>
      <c r="AK20" s="98">
        <f t="shared" si="1"/>
        <v>240584.66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51500</v>
      </c>
      <c r="AR20" s="78">
        <f t="shared" si="1"/>
        <v>0</v>
      </c>
      <c r="AS20" s="77">
        <f t="shared" si="1"/>
        <v>0</v>
      </c>
      <c r="AT20" s="98">
        <f t="shared" si="1"/>
        <v>10000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16388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2007484.66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10000</v>
      </c>
      <c r="Z24" s="89">
        <v>0</v>
      </c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300000</v>
      </c>
      <c r="BS51" s="78">
        <f>BS49+BS50</f>
        <v>0</v>
      </c>
      <c r="BT51" s="77">
        <f>BT49+BT50</f>
        <v>0</v>
      </c>
      <c r="BU51" s="85"/>
      <c r="BV51" s="85">
        <f>BV49+BV50</f>
        <v>300000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672912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1061100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25000</v>
      </c>
      <c r="AI53" s="86">
        <f t="shared" si="11"/>
        <v>0</v>
      </c>
      <c r="AJ53" s="86">
        <f t="shared" si="11"/>
        <v>0</v>
      </c>
      <c r="AK53" s="86">
        <f t="shared" si="11"/>
        <v>240584.66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51500</v>
      </c>
      <c r="AR53" s="86">
        <f t="shared" si="11"/>
        <v>0</v>
      </c>
      <c r="AS53" s="86">
        <f t="shared" si="11"/>
        <v>0</v>
      </c>
      <c r="AT53" s="86">
        <f t="shared" si="11"/>
        <v>10000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16388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300000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2387484.66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2017-03-28T14:39:45Z</dcterms:modified>
  <cp:category/>
  <cp:version/>
  <cp:contentType/>
  <cp:contentStatus/>
</cp:coreProperties>
</file>