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<sst xmlns="http://schemas.openxmlformats.org/spreadsheetml/2006/main" count="870" uniqueCount="149">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</sst>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33710.53</v>
      </c>
      <c r="E5" s="38"/>
    </row>
    <row r="6" spans="2:5" ht="15">
      <c r="B6" s="8"/>
      <c r="C6" s="5" t="s">
        <v>5</v>
      </c>
      <c r="D6" s="39">
        <v>93779.72</v>
      </c>
      <c r="E6" s="40"/>
    </row>
    <row r="7" spans="2:5" ht="15">
      <c r="B7" s="8"/>
      <c r="C7" s="5" t="s">
        <v>6</v>
      </c>
      <c r="D7" s="39">
        <v>100000</v>
      </c>
      <c r="E7" s="40"/>
    </row>
    <row r="8" spans="2:5" ht="15.75" thickBot="1">
      <c r="B8" s="9"/>
      <c r="C8" s="6" t="s">
        <v>7</v>
      </c>
      <c r="D8" s="41"/>
      <c r="E8" s="42">
        <v>777964.24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100982.84</v>
      </c>
      <c r="E10" s="45">
        <v>115307.78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100982.84</v>
      </c>
      <c r="E16" s="51">
        <f>E10+E11+E12+E13+E14+E15</f>
        <v>115307.78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2587329.09</v>
      </c>
      <c r="E18" s="45">
        <v>2598051.6700000004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2587329.09</v>
      </c>
      <c r="E23" s="51">
        <f>E18+E19+E20+E21+E22</f>
        <v>2598051.6700000004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38262.21000000001</v>
      </c>
      <c r="E25" s="45">
        <v>38262.21000000001</v>
      </c>
    </row>
    <row r="26" spans="2:5" ht="15">
      <c r="B26" s="13">
        <v>30200</v>
      </c>
      <c r="C26" s="54" t="s">
        <v>28</v>
      </c>
      <c r="D26" s="39">
        <v>35084.18000000001</v>
      </c>
      <c r="E26" s="45">
        <v>35084.17999999999</v>
      </c>
    </row>
    <row r="27" spans="2:5" ht="15">
      <c r="B27" s="13">
        <v>30300</v>
      </c>
      <c r="C27" s="54" t="s">
        <v>29</v>
      </c>
      <c r="D27" s="39">
        <v>0.6</v>
      </c>
      <c r="E27" s="45">
        <v>0.6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5614.41</v>
      </c>
      <c r="E29" s="50">
        <v>5614.41</v>
      </c>
    </row>
    <row r="30" spans="2:5" ht="15.75" thickBot="1">
      <c r="B30" s="16">
        <v>30000</v>
      </c>
      <c r="C30" s="15" t="s">
        <v>32</v>
      </c>
      <c r="D30" s="48">
        <f>D25+D26+D27+D28+D29</f>
        <v>78961.40000000002</v>
      </c>
      <c r="E30" s="51">
        <f>E25+E26+E27+E28+E29</f>
        <v>78961.40000000001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47934.57000000001</v>
      </c>
      <c r="E34" s="45">
        <v>132937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47934.57000000001</v>
      </c>
      <c r="E37" s="51">
        <f>E32+E33+E34+E35+E36</f>
        <v>132937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34158.66</v>
      </c>
      <c r="E54" s="45">
        <v>34158.66</v>
      </c>
    </row>
    <row r="55" spans="2:5" ht="15">
      <c r="B55" s="13">
        <v>90200</v>
      </c>
      <c r="C55" s="54" t="s">
        <v>62</v>
      </c>
      <c r="D55" s="61">
        <v>194176.61999999997</v>
      </c>
      <c r="E55" s="62">
        <v>189654.1</v>
      </c>
    </row>
    <row r="56" spans="2:5" ht="15.75" thickBot="1">
      <c r="B56" s="16">
        <v>90000</v>
      </c>
      <c r="C56" s="15" t="s">
        <v>63</v>
      </c>
      <c r="D56" s="48">
        <f>D54+D55</f>
        <v>228335.27999999997</v>
      </c>
      <c r="E56" s="51">
        <f>E54+E55</f>
        <v>223812.76</v>
      </c>
    </row>
    <row r="57" spans="2:5" ht="16.5" thickBot="1" thickTop="1">
      <c r="B57" s="109" t="s">
        <v>64</v>
      </c>
      <c r="C57" s="110"/>
      <c r="D57" s="52">
        <f>D16+D23+D30+D37+D43+D49+D52+D56</f>
        <v>3043543.1799999992</v>
      </c>
      <c r="E57" s="55">
        <f>E16+E23+E30+E37+E43+E49+E52+E56</f>
        <v>3149070.6100000003</v>
      </c>
    </row>
    <row r="58" spans="2:5" ht="16.5" thickBot="1" thickTop="1">
      <c r="B58" s="109" t="s">
        <v>65</v>
      </c>
      <c r="C58" s="110"/>
      <c r="D58" s="52">
        <f>D57+D5+D6+D7+D8</f>
        <v>3271033.4299999992</v>
      </c>
      <c r="E58" s="55">
        <f>E57+E5+E6+E7+E8</f>
        <v>3927034.8500000006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109474.31999999999</v>
      </c>
      <c r="E10" s="89">
        <v>0</v>
      </c>
      <c r="F10" s="90">
        <v>98586.26999999999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15598.869999999999</v>
      </c>
      <c r="AN10" s="91"/>
      <c r="AO10" s="89"/>
      <c r="AP10" s="90"/>
      <c r="AQ10" s="91">
        <v>26839.71</v>
      </c>
      <c r="AR10" s="89">
        <v>0</v>
      </c>
      <c r="AS10" s="90">
        <v>26839.71</v>
      </c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136314.03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141024.84999999998</v>
      </c>
    </row>
    <row r="11" spans="2:76" ht="15">
      <c r="B11" s="13">
        <v>102</v>
      </c>
      <c r="C11" s="25" t="s">
        <v>92</v>
      </c>
      <c r="D11" s="88">
        <v>6362.89</v>
      </c>
      <c r="E11" s="89">
        <v>0</v>
      </c>
      <c r="F11" s="90">
        <v>6362.89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>
        <v>1591.31</v>
      </c>
      <c r="AR11" s="89">
        <v>0</v>
      </c>
      <c r="AS11" s="90">
        <v>1591.3100000000002</v>
      </c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7954.200000000001</v>
      </c>
      <c r="BW11" s="77">
        <f t="shared" si="1"/>
        <v>0</v>
      </c>
      <c r="BX11" s="79">
        <f t="shared" si="2"/>
        <v>7954.200000000001</v>
      </c>
    </row>
    <row r="12" spans="2:76" ht="15">
      <c r="B12" s="13">
        <v>103</v>
      </c>
      <c r="C12" s="25" t="s">
        <v>93</v>
      </c>
      <c r="D12" s="88">
        <v>199011.44</v>
      </c>
      <c r="E12" s="89">
        <v>0</v>
      </c>
      <c r="F12" s="90">
        <v>205250.62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1028404.9500000001</v>
      </c>
      <c r="AC12" s="89">
        <v>0</v>
      </c>
      <c r="AD12" s="90">
        <v>1125667.9800000002</v>
      </c>
      <c r="AE12" s="91"/>
      <c r="AF12" s="89"/>
      <c r="AG12" s="90"/>
      <c r="AH12" s="91">
        <v>0</v>
      </c>
      <c r="AI12" s="89">
        <v>0</v>
      </c>
      <c r="AJ12" s="90">
        <v>0</v>
      </c>
      <c r="AK12" s="91">
        <v>326176.32</v>
      </c>
      <c r="AL12" s="89">
        <v>0</v>
      </c>
      <c r="AM12" s="90">
        <v>369836.79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>
        <v>16834.1</v>
      </c>
      <c r="AU12" s="89">
        <v>0</v>
      </c>
      <c r="AV12" s="90">
        <v>16834.1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1570426.8100000003</v>
      </c>
      <c r="BW12" s="77">
        <f t="shared" si="1"/>
        <v>0</v>
      </c>
      <c r="BX12" s="79">
        <f t="shared" si="2"/>
        <v>1717589.4900000002</v>
      </c>
    </row>
    <row r="13" spans="2:76" ht="15">
      <c r="B13" s="13">
        <v>104</v>
      </c>
      <c r="C13" s="25" t="s">
        <v>19</v>
      </c>
      <c r="D13" s="88">
        <v>43791.04</v>
      </c>
      <c r="E13" s="89">
        <v>0</v>
      </c>
      <c r="F13" s="90">
        <v>37214.770000000004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43791.04</v>
      </c>
      <c r="BW13" s="77">
        <f t="shared" si="1"/>
        <v>0</v>
      </c>
      <c r="BX13" s="79">
        <f t="shared" si="2"/>
        <v>37214.770000000004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358639.69</v>
      </c>
      <c r="E20" s="78">
        <f t="shared" si="3"/>
        <v>0</v>
      </c>
      <c r="F20" s="79">
        <f t="shared" si="3"/>
        <v>347414.55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1028404.9500000001</v>
      </c>
      <c r="AC20" s="78">
        <f t="shared" si="3"/>
        <v>0</v>
      </c>
      <c r="AD20" s="77">
        <f t="shared" si="3"/>
        <v>1125667.9800000002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326176.32</v>
      </c>
      <c r="AL20" s="78">
        <f t="shared" si="3"/>
        <v>0</v>
      </c>
      <c r="AM20" s="77">
        <f t="shared" si="3"/>
        <v>385435.66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28431.02</v>
      </c>
      <c r="AR20" s="78">
        <f t="shared" si="3"/>
        <v>0</v>
      </c>
      <c r="AS20" s="77">
        <f t="shared" si="3"/>
        <v>28431.02</v>
      </c>
      <c r="AT20" s="98">
        <f t="shared" si="3"/>
        <v>16834.1</v>
      </c>
      <c r="AU20" s="78">
        <f t="shared" si="3"/>
        <v>0</v>
      </c>
      <c r="AV20" s="77">
        <f t="shared" si="3"/>
        <v>16834.1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1758486.0800000003</v>
      </c>
      <c r="BW20" s="77">
        <f>BW10+BW11+BW12+BW13+BW14+BW15+BW16+BW17+BW18+BW19</f>
        <v>0</v>
      </c>
      <c r="BX20" s="95">
        <f>BX10+BX11+BX12+BX13+BX14+BX15+BX16+BX17+BX18+BX19</f>
        <v>1903783.3100000003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81588.7</v>
      </c>
      <c r="E24" s="89">
        <v>1220</v>
      </c>
      <c r="F24" s="90">
        <v>25370.73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>
        <v>69426.6</v>
      </c>
      <c r="Z24" s="89">
        <v>0</v>
      </c>
      <c r="AA24" s="101">
        <v>83844.8</v>
      </c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151015.3</v>
      </c>
      <c r="BW24" s="77">
        <f t="shared" si="4"/>
        <v>1220</v>
      </c>
      <c r="BX24" s="79">
        <f t="shared" si="4"/>
        <v>109215.53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>
        <v>1000</v>
      </c>
      <c r="AR27" s="89">
        <v>0</v>
      </c>
      <c r="AS27" s="101">
        <v>246519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1000</v>
      </c>
      <c r="BW27" s="77">
        <f t="shared" si="4"/>
        <v>0</v>
      </c>
      <c r="BX27" s="79">
        <f t="shared" si="4"/>
        <v>246519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81588.7</v>
      </c>
      <c r="E28" s="78">
        <f t="shared" si="5"/>
        <v>1220</v>
      </c>
      <c r="F28" s="79">
        <f t="shared" si="5"/>
        <v>25370.73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69426.6</v>
      </c>
      <c r="Z28" s="78">
        <f t="shared" si="5"/>
        <v>0</v>
      </c>
      <c r="AA28" s="77">
        <f t="shared" si="5"/>
        <v>83844.8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1000</v>
      </c>
      <c r="AR28" s="78">
        <f t="shared" si="6"/>
        <v>0</v>
      </c>
      <c r="AS28" s="77">
        <f t="shared" si="6"/>
        <v>246519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152015.3</v>
      </c>
      <c r="BW28" s="77">
        <f>BW23+BW24+BW25+BW26+BW27</f>
        <v>1220</v>
      </c>
      <c r="BX28" s="95">
        <f>BX23+BX24+BX25+BX26+BX27</f>
        <v>355734.53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34158.659999999996</v>
      </c>
      <c r="BS49" s="89">
        <v>0</v>
      </c>
      <c r="BT49" s="101">
        <v>34158.66</v>
      </c>
      <c r="BU49" s="76"/>
      <c r="BV49" s="85">
        <f aca="true" t="shared" si="15" ref="BV49:BX50">D49+G49+J49+M49+P49+S49+V49+Y49+AB49+AE49+AH49+AK49+AN49+AQ49+AT49+AW49+AZ49+BC49+BF49+BI49+BL49+BO49+BR49</f>
        <v>34158.659999999996</v>
      </c>
      <c r="BW49" s="77">
        <f t="shared" si="15"/>
        <v>0</v>
      </c>
      <c r="BX49" s="79">
        <f t="shared" si="15"/>
        <v>34158.66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194176.62</v>
      </c>
      <c r="BS50" s="89">
        <v>0</v>
      </c>
      <c r="BT50" s="101">
        <v>203343.43</v>
      </c>
      <c r="BU50" s="76"/>
      <c r="BV50" s="85">
        <f t="shared" si="15"/>
        <v>194176.62</v>
      </c>
      <c r="BW50" s="77">
        <f t="shared" si="15"/>
        <v>0</v>
      </c>
      <c r="BX50" s="79">
        <f t="shared" si="15"/>
        <v>203343.43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228335.28</v>
      </c>
      <c r="BS51" s="78">
        <f>BS49+BS50</f>
        <v>0</v>
      </c>
      <c r="BT51" s="77">
        <f>BT49+BT50</f>
        <v>237502.09</v>
      </c>
      <c r="BU51" s="85"/>
      <c r="BV51" s="85">
        <f>BV49+BV50</f>
        <v>228335.28</v>
      </c>
      <c r="BW51" s="77">
        <f>BW49+BW50</f>
        <v>0</v>
      </c>
      <c r="BX51" s="95">
        <f>BX49+BX50</f>
        <v>237502.09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440228.39</v>
      </c>
      <c r="E53" s="86">
        <f t="shared" si="18"/>
        <v>1220</v>
      </c>
      <c r="F53" s="86">
        <f t="shared" si="18"/>
        <v>372785.27999999997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69426.6</v>
      </c>
      <c r="Z53" s="86">
        <f t="shared" si="18"/>
        <v>0</v>
      </c>
      <c r="AA53" s="86">
        <f t="shared" si="18"/>
        <v>83844.8</v>
      </c>
      <c r="AB53" s="86">
        <f t="shared" si="18"/>
        <v>1028404.9500000001</v>
      </c>
      <c r="AC53" s="86">
        <f t="shared" si="18"/>
        <v>0</v>
      </c>
      <c r="AD53" s="86">
        <f t="shared" si="18"/>
        <v>1125667.9800000002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326176.32</v>
      </c>
      <c r="AL53" s="86">
        <f t="shared" si="19"/>
        <v>0</v>
      </c>
      <c r="AM53" s="86">
        <f t="shared" si="19"/>
        <v>385435.66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29431.02</v>
      </c>
      <c r="AR53" s="86">
        <f t="shared" si="19"/>
        <v>0</v>
      </c>
      <c r="AS53" s="86">
        <f t="shared" si="19"/>
        <v>274950.02</v>
      </c>
      <c r="AT53" s="86">
        <f t="shared" si="19"/>
        <v>16834.1</v>
      </c>
      <c r="AU53" s="86">
        <f t="shared" si="19"/>
        <v>0</v>
      </c>
      <c r="AV53" s="86">
        <f t="shared" si="19"/>
        <v>16834.1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228335.28</v>
      </c>
      <c r="BS53" s="86">
        <f t="shared" si="19"/>
        <v>0</v>
      </c>
      <c r="BT53" s="86">
        <f t="shared" si="19"/>
        <v>237502.09</v>
      </c>
      <c r="BU53" s="86">
        <f>BU8</f>
        <v>0</v>
      </c>
      <c r="BV53" s="102">
        <f>BV8+BV20+BV28+BV35+BV42+BV46+BV51</f>
        <v>2138836.66</v>
      </c>
      <c r="BW53" s="87">
        <f>BW20+BW28+BW35+BW42+BW46+BW51</f>
        <v>1220</v>
      </c>
      <c r="BX53" s="87">
        <f>BX20+BX28+BX35+BX42+BX46+BX51</f>
        <v>2497019.93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1130976.769999999</v>
      </c>
      <c r="BW54" s="93"/>
      <c r="BX54" s="94">
        <f>IF((Spese_Rendiconto_2016!BX53-Entrate_Rendiconto_2016!E58)&lt;0,Entrate_Rendiconto_2016!E58-Spese_Rendiconto_2016!BX53,0)</f>
        <v>1430014.9200000004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2017-06-01T10:07:32Z</dcterms:modified>
  <cp:category/>
  <cp:version/>
  <cp:contentType/>
  <cp:contentStatus/>
</cp:coreProperties>
</file>