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2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2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'Entrate_Rendiconto_2022'!$B$1:$E$59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'Spese_Rendiconto_2022'!$B$1:$BX$54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'Spese_Rendiconto_2022'!$B:$C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<sst xmlns="http://schemas.openxmlformats.org/spreadsheetml/2006/main" count="870" uniqueCount="149">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</sst>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502548.43</v>
      </c>
      <c r="E5" s="38"/>
    </row>
    <row r="6" spans="2:5" ht="15">
      <c r="B6" s="8"/>
      <c r="C6" s="5" t="s">
        <v>5</v>
      </c>
      <c r="D6" s="39">
        <v>1247171.91</v>
      </c>
      <c r="E6" s="40"/>
    </row>
    <row r="7" spans="2:5" ht="15">
      <c r="B7" s="8"/>
      <c r="C7" s="5" t="s">
        <v>6</v>
      </c>
      <c r="D7" s="39">
        <v>917541.29</v>
      </c>
      <c r="E7" s="40"/>
    </row>
    <row r="8" spans="2:5" ht="15.75" thickBot="1">
      <c r="B8" s="9"/>
      <c r="C8" s="6" t="s">
        <v>7</v>
      </c>
      <c r="D8" s="41"/>
      <c r="E8" s="42">
        <v>1668821.09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118467.5</v>
      </c>
      <c r="E10" s="45">
        <v>118467.5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118467.5</v>
      </c>
      <c r="E16" s="51">
        <f>E10+E11+E12+E13+E14+E15</f>
        <v>118467.5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791110.72</v>
      </c>
      <c r="E18" s="45">
        <v>873151.8600000001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9000</v>
      </c>
      <c r="E20" s="59">
        <v>18344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800110.72</v>
      </c>
      <c r="E23" s="51">
        <f>E18+E19+E20+E21+E22</f>
        <v>891495.8600000001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124102.76999999999</v>
      </c>
      <c r="E25" s="45">
        <v>85165.64999999998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>
        <v>8898.12</v>
      </c>
      <c r="E28" s="45">
        <v>8898.12</v>
      </c>
    </row>
    <row r="29" spans="2:5" ht="15">
      <c r="B29" s="13">
        <v>30500</v>
      </c>
      <c r="C29" s="54" t="s">
        <v>31</v>
      </c>
      <c r="D29" s="60">
        <v>62419.549999999996</v>
      </c>
      <c r="E29" s="50">
        <v>62419.549999999996</v>
      </c>
    </row>
    <row r="30" spans="2:5" ht="15.75" thickBot="1">
      <c r="B30" s="16">
        <v>30000</v>
      </c>
      <c r="C30" s="15" t="s">
        <v>32</v>
      </c>
      <c r="D30" s="48">
        <f>D25+D26+D27+D28+D29</f>
        <v>195420.43999999997</v>
      </c>
      <c r="E30" s="51">
        <f>E25+E26+E27+E28+E29</f>
        <v>156483.31999999998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331167.25</v>
      </c>
      <c r="E33" s="59">
        <v>191825.93000000002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0</v>
      </c>
      <c r="E36" s="50">
        <v>0</v>
      </c>
    </row>
    <row r="37" spans="2:5" ht="15.75" thickBot="1">
      <c r="B37" s="16">
        <v>40000</v>
      </c>
      <c r="C37" s="15" t="s">
        <v>40</v>
      </c>
      <c r="D37" s="48">
        <f>D32+D33+D34+D35+D36</f>
        <v>331167.25</v>
      </c>
      <c r="E37" s="51">
        <f>E32+E33+E34+E35+E36</f>
        <v>191825.93000000002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238571.84000000003</v>
      </c>
      <c r="E54" s="45">
        <v>238571.84000000014</v>
      </c>
    </row>
    <row r="55" spans="2:5" ht="15">
      <c r="B55" s="13">
        <v>90200</v>
      </c>
      <c r="C55" s="54" t="s">
        <v>62</v>
      </c>
      <c r="D55" s="61">
        <v>33550.16</v>
      </c>
      <c r="E55" s="62">
        <v>33550.159999999996</v>
      </c>
    </row>
    <row r="56" spans="2:5" ht="15.75" thickBot="1">
      <c r="B56" s="16">
        <v>90000</v>
      </c>
      <c r="C56" s="15" t="s">
        <v>63</v>
      </c>
      <c r="D56" s="48">
        <f>D54+D55</f>
        <v>272122</v>
      </c>
      <c r="E56" s="51">
        <f>E54+E55</f>
        <v>272122.0000000001</v>
      </c>
    </row>
    <row r="57" spans="2:5" ht="16.5" thickBot="1" thickTop="1">
      <c r="B57" s="109" t="s">
        <v>64</v>
      </c>
      <c r="C57" s="110"/>
      <c r="D57" s="52">
        <f>D16+D23+D30+D37+D43+D49+D52+D56</f>
        <v>1717287.91</v>
      </c>
      <c r="E57" s="55">
        <f>E16+E23+E30+E37+E43+E49+E52+E56</f>
        <v>1630394.6100000003</v>
      </c>
    </row>
    <row r="58" spans="2:5" ht="16.5" thickBot="1" thickTop="1">
      <c r="B58" s="109" t="s">
        <v>65</v>
      </c>
      <c r="C58" s="110"/>
      <c r="D58" s="52">
        <f>D57+D5+D6+D7+D8</f>
        <v>4384549.54</v>
      </c>
      <c r="E58" s="55">
        <f>E57+E5+E6+E7+E8</f>
        <v>3299215.7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IF((Spese_Rendiconto_2022!BV53+Spese_Rendiconto_2022!BW53-Entrate_Rendiconto_2022!D58)&gt;0,Spese_Rendiconto_2022!BV53+Spese_Rendiconto_2022!BW53-Entrate_Rendiconto_2022!D58,0)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339998.60000000003</v>
      </c>
      <c r="E10" s="89">
        <v>29566.489999999998</v>
      </c>
      <c r="F10" s="90">
        <v>302386.33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>
        <v>10760</v>
      </c>
      <c r="AI10" s="89">
        <v>0</v>
      </c>
      <c r="AJ10" s="90">
        <v>27921</v>
      </c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350758.60000000003</v>
      </c>
      <c r="BW10" s="77">
        <f aca="true" t="shared" si="1" ref="BW10:BW19">E10+H10+K10+N10+Q10+T10+W10+Z10+AC10+AF10+AI10+AL10+AO10+AR10+AU10+AX10+BA10+BD10+BG10+BJ10+BM10+BP10+BS10</f>
        <v>29566.489999999998</v>
      </c>
      <c r="BX10" s="79">
        <f aca="true" t="shared" si="2" ref="BX10:BX19">F10+I10+L10+O10+R10+U10+X10+AA10+AD10+AG10+AJ10+AM10+AP10+AS10+AV10+AY10+BB10+BE10+BH10+BK10+BN10+BQ10+BT10</f>
        <v>330307.33</v>
      </c>
    </row>
    <row r="11" spans="2:76" ht="15">
      <c r="B11" s="13">
        <v>102</v>
      </c>
      <c r="C11" s="25" t="s">
        <v>92</v>
      </c>
      <c r="D11" s="88">
        <v>24208.42</v>
      </c>
      <c r="E11" s="89">
        <v>1859.77</v>
      </c>
      <c r="F11" s="90">
        <v>21883.94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>
        <v>740</v>
      </c>
      <c r="AI11" s="89">
        <v>0</v>
      </c>
      <c r="AJ11" s="90">
        <v>1900.4700000000003</v>
      </c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24948.42</v>
      </c>
      <c r="BW11" s="77">
        <f t="shared" si="1"/>
        <v>1859.77</v>
      </c>
      <c r="BX11" s="79">
        <f t="shared" si="2"/>
        <v>23784.41</v>
      </c>
    </row>
    <row r="12" spans="2:76" ht="15">
      <c r="B12" s="13">
        <v>103</v>
      </c>
      <c r="C12" s="25" t="s">
        <v>93</v>
      </c>
      <c r="D12" s="88">
        <v>117148</v>
      </c>
      <c r="E12" s="89">
        <v>97546.8</v>
      </c>
      <c r="F12" s="90">
        <v>107824.91999999998</v>
      </c>
      <c r="G12" s="88"/>
      <c r="H12" s="89"/>
      <c r="I12" s="90"/>
      <c r="J12" s="97">
        <v>125</v>
      </c>
      <c r="K12" s="89">
        <v>0</v>
      </c>
      <c r="L12" s="101">
        <v>125</v>
      </c>
      <c r="M12" s="91">
        <v>3000</v>
      </c>
      <c r="N12" s="89">
        <v>0</v>
      </c>
      <c r="O12" s="90">
        <v>3000</v>
      </c>
      <c r="P12" s="91">
        <v>43100</v>
      </c>
      <c r="Q12" s="89">
        <v>38520</v>
      </c>
      <c r="R12" s="90">
        <v>41800</v>
      </c>
      <c r="S12" s="91">
        <v>0</v>
      </c>
      <c r="T12" s="89">
        <v>0</v>
      </c>
      <c r="U12" s="90">
        <v>0</v>
      </c>
      <c r="V12" s="91">
        <v>27917.05</v>
      </c>
      <c r="W12" s="89">
        <v>0</v>
      </c>
      <c r="X12" s="90">
        <v>36590.96</v>
      </c>
      <c r="Y12" s="91"/>
      <c r="Z12" s="89"/>
      <c r="AA12" s="90"/>
      <c r="AB12" s="91">
        <v>33032</v>
      </c>
      <c r="AC12" s="89">
        <v>84019.76999999999</v>
      </c>
      <c r="AD12" s="90">
        <v>58059</v>
      </c>
      <c r="AE12" s="91">
        <v>68816</v>
      </c>
      <c r="AF12" s="89">
        <v>35000</v>
      </c>
      <c r="AG12" s="90">
        <v>69750.41</v>
      </c>
      <c r="AH12" s="91">
        <v>0</v>
      </c>
      <c r="AI12" s="89">
        <v>0</v>
      </c>
      <c r="AJ12" s="90">
        <v>3800</v>
      </c>
      <c r="AK12" s="91">
        <v>0</v>
      </c>
      <c r="AL12" s="89">
        <v>0</v>
      </c>
      <c r="AM12" s="90">
        <v>0</v>
      </c>
      <c r="AN12" s="91">
        <v>0</v>
      </c>
      <c r="AO12" s="89">
        <v>0</v>
      </c>
      <c r="AP12" s="90">
        <v>0</v>
      </c>
      <c r="AQ12" s="91">
        <v>8000</v>
      </c>
      <c r="AR12" s="89">
        <v>110000</v>
      </c>
      <c r="AS12" s="90">
        <v>13569.43</v>
      </c>
      <c r="AT12" s="91"/>
      <c r="AU12" s="89"/>
      <c r="AV12" s="90"/>
      <c r="AW12" s="91">
        <v>8340</v>
      </c>
      <c r="AX12" s="89">
        <v>0</v>
      </c>
      <c r="AY12" s="90">
        <v>5365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309478.05</v>
      </c>
      <c r="BW12" s="77">
        <f t="shared" si="1"/>
        <v>365086.56999999995</v>
      </c>
      <c r="BX12" s="79">
        <f t="shared" si="2"/>
        <v>339884.72</v>
      </c>
    </row>
    <row r="13" spans="2:76" ht="15">
      <c r="B13" s="13">
        <v>104</v>
      </c>
      <c r="C13" s="25" t="s">
        <v>19</v>
      </c>
      <c r="D13" s="88">
        <v>0</v>
      </c>
      <c r="E13" s="89">
        <v>0</v>
      </c>
      <c r="F13" s="90">
        <v>0</v>
      </c>
      <c r="G13" s="88"/>
      <c r="H13" s="89"/>
      <c r="I13" s="90"/>
      <c r="J13" s="97"/>
      <c r="K13" s="89"/>
      <c r="L13" s="101"/>
      <c r="M13" s="91">
        <v>48638.66</v>
      </c>
      <c r="N13" s="89">
        <v>8100</v>
      </c>
      <c r="O13" s="90">
        <v>49214.36000000001</v>
      </c>
      <c r="P13" s="91"/>
      <c r="Q13" s="89"/>
      <c r="R13" s="90"/>
      <c r="S13" s="91">
        <v>0</v>
      </c>
      <c r="T13" s="89">
        <v>0</v>
      </c>
      <c r="U13" s="90">
        <v>0</v>
      </c>
      <c r="V13" s="91">
        <v>123335.9</v>
      </c>
      <c r="W13" s="89">
        <v>79380.70999999999</v>
      </c>
      <c r="X13" s="90">
        <v>116379.29</v>
      </c>
      <c r="Y13" s="91"/>
      <c r="Z13" s="89"/>
      <c r="AA13" s="90"/>
      <c r="AB13" s="91">
        <v>0</v>
      </c>
      <c r="AC13" s="89">
        <v>0</v>
      </c>
      <c r="AD13" s="90">
        <v>0</v>
      </c>
      <c r="AE13" s="91">
        <v>12950</v>
      </c>
      <c r="AF13" s="89">
        <v>0</v>
      </c>
      <c r="AG13" s="90">
        <v>0</v>
      </c>
      <c r="AH13" s="91">
        <v>0</v>
      </c>
      <c r="AI13" s="89">
        <v>0</v>
      </c>
      <c r="AJ13" s="90">
        <v>0</v>
      </c>
      <c r="AK13" s="91">
        <v>0</v>
      </c>
      <c r="AL13" s="89">
        <v>0</v>
      </c>
      <c r="AM13" s="90">
        <v>7500</v>
      </c>
      <c r="AN13" s="91"/>
      <c r="AO13" s="89"/>
      <c r="AP13" s="90"/>
      <c r="AQ13" s="91">
        <v>52050</v>
      </c>
      <c r="AR13" s="89">
        <v>10000</v>
      </c>
      <c r="AS13" s="90">
        <v>5250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236974.56</v>
      </c>
      <c r="BW13" s="77">
        <f t="shared" si="1"/>
        <v>97480.70999999999</v>
      </c>
      <c r="BX13" s="79">
        <f t="shared" si="2"/>
        <v>178343.65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23914.309999999998</v>
      </c>
      <c r="BM16" s="89">
        <v>0</v>
      </c>
      <c r="BN16" s="90">
        <v>23914.309999999998</v>
      </c>
      <c r="BO16" s="91"/>
      <c r="BP16" s="89"/>
      <c r="BQ16" s="90"/>
      <c r="BR16" s="97"/>
      <c r="BS16" s="89"/>
      <c r="BT16" s="101"/>
      <c r="BU16" s="76"/>
      <c r="BV16" s="85">
        <f t="shared" si="0"/>
        <v>23914.309999999998</v>
      </c>
      <c r="BW16" s="77">
        <f t="shared" si="1"/>
        <v>0</v>
      </c>
      <c r="BX16" s="79">
        <f t="shared" si="2"/>
        <v>23914.309999999998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>
        <v>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33357.25</v>
      </c>
      <c r="E19" s="89">
        <v>0</v>
      </c>
      <c r="F19" s="90">
        <v>29602.48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33357.25</v>
      </c>
      <c r="BW19" s="77">
        <f t="shared" si="1"/>
        <v>0</v>
      </c>
      <c r="BX19" s="79">
        <f t="shared" si="2"/>
        <v>29602.48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514712.27</v>
      </c>
      <c r="E20" s="78">
        <f t="shared" si="3"/>
        <v>128973.06</v>
      </c>
      <c r="F20" s="79">
        <f t="shared" si="3"/>
        <v>461697.67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125</v>
      </c>
      <c r="K20" s="78">
        <f t="shared" si="3"/>
        <v>0</v>
      </c>
      <c r="L20" s="77">
        <f t="shared" si="3"/>
        <v>125</v>
      </c>
      <c r="M20" s="98">
        <f t="shared" si="3"/>
        <v>51638.66</v>
      </c>
      <c r="N20" s="78">
        <f t="shared" si="3"/>
        <v>8100</v>
      </c>
      <c r="O20" s="77">
        <f t="shared" si="3"/>
        <v>52214.36000000001</v>
      </c>
      <c r="P20" s="98">
        <f t="shared" si="3"/>
        <v>43100</v>
      </c>
      <c r="Q20" s="78">
        <f t="shared" si="3"/>
        <v>38520</v>
      </c>
      <c r="R20" s="77">
        <f t="shared" si="3"/>
        <v>41800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151252.94999999998</v>
      </c>
      <c r="W20" s="78">
        <f t="shared" si="3"/>
        <v>79380.70999999999</v>
      </c>
      <c r="X20" s="77">
        <f t="shared" si="3"/>
        <v>152970.25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33032</v>
      </c>
      <c r="AC20" s="78">
        <f t="shared" si="3"/>
        <v>84019.76999999999</v>
      </c>
      <c r="AD20" s="77">
        <f t="shared" si="3"/>
        <v>58059</v>
      </c>
      <c r="AE20" s="98">
        <f t="shared" si="3"/>
        <v>81766</v>
      </c>
      <c r="AF20" s="78">
        <f t="shared" si="3"/>
        <v>35000</v>
      </c>
      <c r="AG20" s="77">
        <f t="shared" si="3"/>
        <v>69750.41</v>
      </c>
      <c r="AH20" s="98">
        <f t="shared" si="3"/>
        <v>11500</v>
      </c>
      <c r="AI20" s="78">
        <f t="shared" si="3"/>
        <v>0</v>
      </c>
      <c r="AJ20" s="77">
        <f t="shared" si="3"/>
        <v>33621.47</v>
      </c>
      <c r="AK20" s="98">
        <f t="shared" si="3"/>
        <v>0</v>
      </c>
      <c r="AL20" s="78">
        <f t="shared" si="3"/>
        <v>0</v>
      </c>
      <c r="AM20" s="77">
        <f t="shared" si="3"/>
        <v>7500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60050</v>
      </c>
      <c r="AR20" s="78">
        <f t="shared" si="3"/>
        <v>120000</v>
      </c>
      <c r="AS20" s="77">
        <f t="shared" si="3"/>
        <v>18819.43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8340</v>
      </c>
      <c r="AX20" s="78">
        <f t="shared" si="3"/>
        <v>0</v>
      </c>
      <c r="AY20" s="77">
        <f t="shared" si="3"/>
        <v>5365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23914.309999999998</v>
      </c>
      <c r="BM20" s="78">
        <f t="shared" si="3"/>
        <v>0</v>
      </c>
      <c r="BN20" s="77">
        <f t="shared" si="3"/>
        <v>23914.309999999998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979431.1900000002</v>
      </c>
      <c r="BW20" s="77">
        <f>BW10+BW11+BW12+BW13+BW14+BW15+BW16+BW17+BW18+BW19</f>
        <v>493993.5399999999</v>
      </c>
      <c r="BX20" s="95">
        <f>BX10+BX11+BX12+BX13+BX14+BX15+BX16+BX17+BX18+BX19</f>
        <v>925836.8999999999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>
        <v>3640.48</v>
      </c>
      <c r="G24" s="88"/>
      <c r="H24" s="89"/>
      <c r="I24" s="90"/>
      <c r="J24" s="97"/>
      <c r="K24" s="89"/>
      <c r="L24" s="101"/>
      <c r="M24" s="97">
        <v>0</v>
      </c>
      <c r="N24" s="89">
        <v>90572</v>
      </c>
      <c r="O24" s="101">
        <v>0</v>
      </c>
      <c r="P24" s="97"/>
      <c r="Q24" s="89"/>
      <c r="R24" s="101"/>
      <c r="S24" s="97"/>
      <c r="T24" s="89"/>
      <c r="U24" s="101"/>
      <c r="V24" s="97">
        <v>77500</v>
      </c>
      <c r="W24" s="89">
        <v>9491.04</v>
      </c>
      <c r="X24" s="101">
        <v>65000</v>
      </c>
      <c r="Y24" s="97"/>
      <c r="Z24" s="89"/>
      <c r="AA24" s="101"/>
      <c r="AB24" s="97"/>
      <c r="AC24" s="89"/>
      <c r="AD24" s="101"/>
      <c r="AE24" s="97">
        <v>0</v>
      </c>
      <c r="AF24" s="89">
        <v>10000</v>
      </c>
      <c r="AG24" s="101">
        <v>0</v>
      </c>
      <c r="AH24" s="97">
        <v>0</v>
      </c>
      <c r="AI24" s="89">
        <v>19386</v>
      </c>
      <c r="AJ24" s="101">
        <v>0</v>
      </c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77500</v>
      </c>
      <c r="BW24" s="77">
        <f t="shared" si="4"/>
        <v>129449.04000000001</v>
      </c>
      <c r="BX24" s="79">
        <f t="shared" si="4"/>
        <v>68640.48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>
        <v>0</v>
      </c>
      <c r="T25" s="89">
        <v>0</v>
      </c>
      <c r="U25" s="101">
        <v>0</v>
      </c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1122.3999999999996</v>
      </c>
      <c r="E27" s="89">
        <v>6715</v>
      </c>
      <c r="F27" s="90">
        <v>1122.4</v>
      </c>
      <c r="G27" s="88"/>
      <c r="H27" s="89"/>
      <c r="I27" s="90"/>
      <c r="J27" s="97">
        <v>0</v>
      </c>
      <c r="K27" s="89">
        <v>0</v>
      </c>
      <c r="L27" s="101">
        <v>0</v>
      </c>
      <c r="M27" s="97">
        <v>21569.6</v>
      </c>
      <c r="N27" s="89">
        <v>0</v>
      </c>
      <c r="O27" s="101">
        <v>21569.6</v>
      </c>
      <c r="P27" s="97"/>
      <c r="Q27" s="89"/>
      <c r="R27" s="101"/>
      <c r="S27" s="97"/>
      <c r="T27" s="89"/>
      <c r="U27" s="101"/>
      <c r="V27" s="97">
        <v>3302</v>
      </c>
      <c r="W27" s="89">
        <v>44634.57</v>
      </c>
      <c r="X27" s="101">
        <v>3302</v>
      </c>
      <c r="Y27" s="97">
        <v>0</v>
      </c>
      <c r="Z27" s="89">
        <v>0</v>
      </c>
      <c r="AA27" s="101">
        <v>0</v>
      </c>
      <c r="AB27" s="97">
        <v>1084943.65</v>
      </c>
      <c r="AC27" s="89">
        <v>279583.25999999995</v>
      </c>
      <c r="AD27" s="101">
        <v>985117.7100000002</v>
      </c>
      <c r="AE27" s="97"/>
      <c r="AF27" s="89"/>
      <c r="AG27" s="101"/>
      <c r="AH27" s="97">
        <v>0</v>
      </c>
      <c r="AI27" s="89">
        <v>0</v>
      </c>
      <c r="AJ27" s="101">
        <v>0</v>
      </c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1110937.65</v>
      </c>
      <c r="BW27" s="77">
        <f t="shared" si="4"/>
        <v>330932.82999999996</v>
      </c>
      <c r="BX27" s="79">
        <f t="shared" si="4"/>
        <v>1011111.7100000002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1122.3999999999996</v>
      </c>
      <c r="E28" s="78">
        <f t="shared" si="5"/>
        <v>6715</v>
      </c>
      <c r="F28" s="79">
        <f t="shared" si="5"/>
        <v>4762.88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21569.6</v>
      </c>
      <c r="N28" s="78">
        <f t="shared" si="5"/>
        <v>90572</v>
      </c>
      <c r="O28" s="77">
        <f t="shared" si="5"/>
        <v>21569.6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80802</v>
      </c>
      <c r="W28" s="78">
        <f t="shared" si="5"/>
        <v>54125.61</v>
      </c>
      <c r="X28" s="77">
        <f t="shared" si="5"/>
        <v>68302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1084943.65</v>
      </c>
      <c r="AC28" s="78">
        <f t="shared" si="5"/>
        <v>279583.25999999995</v>
      </c>
      <c r="AD28" s="77">
        <f t="shared" si="5"/>
        <v>985117.7100000002</v>
      </c>
      <c r="AE28" s="98">
        <f t="shared" si="5"/>
        <v>0</v>
      </c>
      <c r="AF28" s="78">
        <f t="shared" si="5"/>
        <v>10000</v>
      </c>
      <c r="AG28" s="77">
        <f t="shared" si="5"/>
        <v>0</v>
      </c>
      <c r="AH28" s="98">
        <f t="shared" si="5"/>
        <v>0</v>
      </c>
      <c r="AI28" s="78">
        <f t="shared" si="5"/>
        <v>19386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1188437.65</v>
      </c>
      <c r="BW28" s="77">
        <f>BW23+BW24+BW25+BW26+BW27</f>
        <v>460381.87</v>
      </c>
      <c r="BX28" s="95">
        <f>BX23+BX24+BX25+BX26+BX27</f>
        <v>1079752.1900000002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108866.76999999999</v>
      </c>
      <c r="BM40" s="89">
        <v>0</v>
      </c>
      <c r="BN40" s="101">
        <v>108866.76999999999</v>
      </c>
      <c r="BO40" s="97"/>
      <c r="BP40" s="89"/>
      <c r="BQ40" s="101"/>
      <c r="BR40" s="97"/>
      <c r="BS40" s="89"/>
      <c r="BT40" s="101"/>
      <c r="BU40" s="76"/>
      <c r="BV40" s="85">
        <f t="shared" si="10"/>
        <v>108866.76999999999</v>
      </c>
      <c r="BW40" s="77">
        <f t="shared" si="10"/>
        <v>0</v>
      </c>
      <c r="BX40" s="79">
        <f t="shared" si="10"/>
        <v>108866.76999999999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108866.76999999999</v>
      </c>
      <c r="BM42" s="78">
        <f t="shared" si="12"/>
        <v>0</v>
      </c>
      <c r="BN42" s="77">
        <f t="shared" si="12"/>
        <v>108866.76999999999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108866.76999999999</v>
      </c>
      <c r="BW42" s="77">
        <f>BW38+BW39+BW40+BW41</f>
        <v>0</v>
      </c>
      <c r="BX42" s="95">
        <f>BX38+BX39+BX40+BX41</f>
        <v>108866.76999999999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238571.84</v>
      </c>
      <c r="BS49" s="89">
        <v>0</v>
      </c>
      <c r="BT49" s="101">
        <v>238571.84000000003</v>
      </c>
      <c r="BU49" s="76"/>
      <c r="BV49" s="85">
        <f aca="true" t="shared" si="15" ref="BV49:BX50">D49+G49+J49+M49+P49+S49+V49+Y49+AB49+AE49+AH49+AK49+AN49+AQ49+AT49+AW49+AZ49+BC49+BF49+BI49+BL49+BO49+BR49</f>
        <v>238571.84</v>
      </c>
      <c r="BW49" s="77">
        <f t="shared" si="15"/>
        <v>0</v>
      </c>
      <c r="BX49" s="79">
        <f t="shared" si="15"/>
        <v>238571.84000000003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33550.159999999996</v>
      </c>
      <c r="BS50" s="89">
        <v>0</v>
      </c>
      <c r="BT50" s="101">
        <v>31983.71</v>
      </c>
      <c r="BU50" s="76"/>
      <c r="BV50" s="85">
        <f t="shared" si="15"/>
        <v>33550.159999999996</v>
      </c>
      <c r="BW50" s="77">
        <f t="shared" si="15"/>
        <v>0</v>
      </c>
      <c r="BX50" s="79">
        <f t="shared" si="15"/>
        <v>31983.71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272122</v>
      </c>
      <c r="BS51" s="78">
        <f>BS49+BS50</f>
        <v>0</v>
      </c>
      <c r="BT51" s="77">
        <f>BT49+BT50</f>
        <v>270555.55000000005</v>
      </c>
      <c r="BU51" s="85"/>
      <c r="BV51" s="85">
        <f>BV49+BV50</f>
        <v>272122</v>
      </c>
      <c r="BW51" s="77">
        <f>BW49+BW50</f>
        <v>0</v>
      </c>
      <c r="BX51" s="95">
        <f>BX49+BX50</f>
        <v>270555.55000000005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515834.67000000004</v>
      </c>
      <c r="E53" s="86">
        <f t="shared" si="18"/>
        <v>135688.06</v>
      </c>
      <c r="F53" s="86">
        <f t="shared" si="18"/>
        <v>466460.55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125</v>
      </c>
      <c r="K53" s="86">
        <f t="shared" si="18"/>
        <v>0</v>
      </c>
      <c r="L53" s="86">
        <f t="shared" si="18"/>
        <v>125</v>
      </c>
      <c r="M53" s="86">
        <f t="shared" si="18"/>
        <v>73208.26000000001</v>
      </c>
      <c r="N53" s="86">
        <f t="shared" si="18"/>
        <v>98672</v>
      </c>
      <c r="O53" s="86">
        <f t="shared" si="18"/>
        <v>73783.96</v>
      </c>
      <c r="P53" s="86">
        <f t="shared" si="18"/>
        <v>43100</v>
      </c>
      <c r="Q53" s="86">
        <f t="shared" si="18"/>
        <v>38520</v>
      </c>
      <c r="R53" s="86">
        <f t="shared" si="18"/>
        <v>41800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232054.94999999998</v>
      </c>
      <c r="W53" s="86">
        <f t="shared" si="18"/>
        <v>133506.32</v>
      </c>
      <c r="X53" s="86">
        <f t="shared" si="18"/>
        <v>221272.25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1117975.65</v>
      </c>
      <c r="AC53" s="86">
        <f t="shared" si="18"/>
        <v>363603.0299999999</v>
      </c>
      <c r="AD53" s="86">
        <f t="shared" si="18"/>
        <v>1043176.7100000002</v>
      </c>
      <c r="AE53" s="86">
        <f t="shared" si="18"/>
        <v>81766</v>
      </c>
      <c r="AF53" s="86">
        <f t="shared" si="18"/>
        <v>45000</v>
      </c>
      <c r="AG53" s="86">
        <f t="shared" si="18"/>
        <v>69750.41</v>
      </c>
      <c r="AH53" s="86">
        <f t="shared" si="18"/>
        <v>11500</v>
      </c>
      <c r="AI53" s="86">
        <f t="shared" si="18"/>
        <v>19386</v>
      </c>
      <c r="AJ53" s="86">
        <f aca="true" t="shared" si="19" ref="AJ53:BT53">AJ20+AJ28+AJ35+AJ42+AJ46+AJ51</f>
        <v>33621.47</v>
      </c>
      <c r="AK53" s="86">
        <f t="shared" si="19"/>
        <v>0</v>
      </c>
      <c r="AL53" s="86">
        <f t="shared" si="19"/>
        <v>0</v>
      </c>
      <c r="AM53" s="86">
        <f t="shared" si="19"/>
        <v>7500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60050</v>
      </c>
      <c r="AR53" s="86">
        <f t="shared" si="19"/>
        <v>120000</v>
      </c>
      <c r="AS53" s="86">
        <f t="shared" si="19"/>
        <v>18819.43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8340</v>
      </c>
      <c r="AX53" s="86">
        <f t="shared" si="19"/>
        <v>0</v>
      </c>
      <c r="AY53" s="86">
        <f t="shared" si="19"/>
        <v>5365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132781.08</v>
      </c>
      <c r="BM53" s="86">
        <f t="shared" si="19"/>
        <v>0</v>
      </c>
      <c r="BN53" s="86">
        <f t="shared" si="19"/>
        <v>132781.08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272122</v>
      </c>
      <c r="BS53" s="86">
        <f t="shared" si="19"/>
        <v>0</v>
      </c>
      <c r="BT53" s="86">
        <f t="shared" si="19"/>
        <v>270555.55000000005</v>
      </c>
      <c r="BU53" s="86">
        <f>BU8</f>
        <v>0</v>
      </c>
      <c r="BV53" s="102">
        <f>BV8+BV20+BV28+BV35+BV42+BV46+BV51</f>
        <v>2548857.61</v>
      </c>
      <c r="BW53" s="87">
        <f>BW20+BW28+BW35+BW42+BW46+BW51</f>
        <v>954375.4099999999</v>
      </c>
      <c r="BX53" s="87">
        <f>BX20+BX28+BX35+BX42+BX46+BX51</f>
        <v>2385011.41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IF((Spese_Rendiconto_2022!BV53+Spese_Rendiconto_2022!BW53-Entrate_Rendiconto_2022!D58)&lt;0,Entrate_Rendiconto_2022!D58-Spese_Rendiconto_2022!BV53-Spese_Rendiconto_2022!BW53,0)</f>
        <v>881316.5200000003</v>
      </c>
      <c r="BW54" s="93"/>
      <c r="BX54" s="94">
        <f>IF((Spese_Rendiconto_2022!BX53-Entrate_Rendiconto_2022!E58)&lt;0,Entrate_Rendiconto_2022!E58-Spese_Rendiconto_2022!BX53,0)</f>
        <v>914204.29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2023-06-26T09:26:41Z</dcterms:modified>
  <cp:category/>
  <cp:version/>
  <cp:contentType/>
  <cp:contentStatus/>
</cp:coreProperties>
</file>