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7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7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'Entrate_Rendiconto_2017'!$B$1:$E$59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'Spese_Rendiconto_2017'!$B$1:$BX$54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'Spese_Rendiconto_2017'!$B:$C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<sst xmlns="http://schemas.openxmlformats.org/spreadsheetml/2006/main" count="870" uniqueCount="149">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</sst>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177877.6</v>
      </c>
      <c r="E5" s="38"/>
    </row>
    <row r="6" spans="2:5" ht="15">
      <c r="B6" s="8"/>
      <c r="C6" s="5" t="s">
        <v>5</v>
      </c>
      <c r="D6" s="39">
        <v>891.75</v>
      </c>
      <c r="E6" s="40"/>
    </row>
    <row r="7" spans="2:5" ht="15">
      <c r="B7" s="8"/>
      <c r="C7" s="5" t="s">
        <v>6</v>
      </c>
      <c r="D7" s="39">
        <v>36800</v>
      </c>
      <c r="E7" s="40"/>
    </row>
    <row r="8" spans="2:5" ht="15.75" thickBot="1">
      <c r="B8" s="9"/>
      <c r="C8" s="6" t="s">
        <v>7</v>
      </c>
      <c r="D8" s="41"/>
      <c r="E8" s="42">
        <v>282881.59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181198.99</v>
      </c>
      <c r="E10" s="45">
        <v>147907.91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181198.99</v>
      </c>
      <c r="E16" s="51">
        <f>E10+E11+E12+E13+E14+E15</f>
        <v>147907.91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2106883.84</v>
      </c>
      <c r="E18" s="45">
        <v>2555766.91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>
        <v>4000</v>
      </c>
      <c r="E21" s="45">
        <v>38625</v>
      </c>
    </row>
    <row r="22" spans="2:5" ht="15">
      <c r="B22" s="13">
        <v>20105</v>
      </c>
      <c r="C22" s="54" t="s">
        <v>23</v>
      </c>
      <c r="D22" s="49">
        <v>23643.6</v>
      </c>
      <c r="E22" s="50">
        <v>20867.5</v>
      </c>
    </row>
    <row r="23" spans="2:5" ht="15.75" thickBot="1">
      <c r="B23" s="16">
        <v>20000</v>
      </c>
      <c r="C23" s="15" t="s">
        <v>24</v>
      </c>
      <c r="D23" s="48">
        <f>D18+D19+D20+D21+D22</f>
        <v>2134527.44</v>
      </c>
      <c r="E23" s="51">
        <f>E18+E19+E20+E21+E22</f>
        <v>2615259.41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451684.54000000004</v>
      </c>
      <c r="E25" s="45">
        <v>457616.48</v>
      </c>
    </row>
    <row r="26" spans="2:5" ht="15">
      <c r="B26" s="13">
        <v>30200</v>
      </c>
      <c r="C26" s="54" t="s">
        <v>28</v>
      </c>
      <c r="D26" s="39">
        <v>142689.43999999997</v>
      </c>
      <c r="E26" s="45">
        <v>90187.66999999998</v>
      </c>
    </row>
    <row r="27" spans="2:5" ht="15">
      <c r="B27" s="13">
        <v>30300</v>
      </c>
      <c r="C27" s="54" t="s">
        <v>29</v>
      </c>
      <c r="D27" s="39">
        <v>232.85999999999996</v>
      </c>
      <c r="E27" s="45">
        <v>232.85999999999996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87577.81</v>
      </c>
      <c r="E29" s="50">
        <v>71823.36</v>
      </c>
    </row>
    <row r="30" spans="2:5" ht="15.75" thickBot="1">
      <c r="B30" s="16">
        <v>30000</v>
      </c>
      <c r="C30" s="15" t="s">
        <v>32</v>
      </c>
      <c r="D30" s="48">
        <f>D25+D26+D27+D28+D29</f>
        <v>682184.6499999999</v>
      </c>
      <c r="E30" s="51">
        <f>E25+E26+E27+E28+E29</f>
        <v>619860.3699999999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822572.32</v>
      </c>
      <c r="E33" s="59">
        <v>759796.92</v>
      </c>
    </row>
    <row r="34" spans="2:5" ht="15">
      <c r="B34" s="13">
        <v>40300</v>
      </c>
      <c r="C34" s="54" t="s">
        <v>37</v>
      </c>
      <c r="D34" s="61">
        <v>115327.16</v>
      </c>
      <c r="E34" s="45">
        <v>11918.18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937899.48</v>
      </c>
      <c r="E37" s="51">
        <f>E32+E33+E34+E35+E36</f>
        <v>771715.1000000001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900000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900000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100737.17000000001</v>
      </c>
      <c r="E51" s="62">
        <v>100737.17000000001</v>
      </c>
    </row>
    <row r="52" spans="2:5" ht="15.75" thickBot="1">
      <c r="B52" s="16">
        <v>70000</v>
      </c>
      <c r="C52" s="15" t="s">
        <v>58</v>
      </c>
      <c r="D52" s="48">
        <f>D51</f>
        <v>100737.17000000001</v>
      </c>
      <c r="E52" s="51">
        <f>E51</f>
        <v>100737.17000000001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326662.0199999999</v>
      </c>
      <c r="E54" s="45">
        <v>326625.7500000001</v>
      </c>
    </row>
    <row r="55" spans="2:5" ht="15">
      <c r="B55" s="13">
        <v>90200</v>
      </c>
      <c r="C55" s="54" t="s">
        <v>62</v>
      </c>
      <c r="D55" s="61">
        <v>10980.66</v>
      </c>
      <c r="E55" s="62">
        <v>10980.66</v>
      </c>
    </row>
    <row r="56" spans="2:5" ht="15.75" thickBot="1">
      <c r="B56" s="16">
        <v>90000</v>
      </c>
      <c r="C56" s="15" t="s">
        <v>63</v>
      </c>
      <c r="D56" s="48">
        <f>D54+D55</f>
        <v>337642.6799999999</v>
      </c>
      <c r="E56" s="51">
        <f>E54+E55</f>
        <v>337606.4100000001</v>
      </c>
    </row>
    <row r="57" spans="2:5" ht="16.5" thickBot="1" thickTop="1">
      <c r="B57" s="109" t="s">
        <v>64</v>
      </c>
      <c r="C57" s="110"/>
      <c r="D57" s="52">
        <f>D16+D23+D30+D37+D43+D49+D52+D56</f>
        <v>5274190.409999999</v>
      </c>
      <c r="E57" s="55">
        <f>E16+E23+E30+E37+E43+E49+E52+E56</f>
        <v>4593086.370000001</v>
      </c>
    </row>
    <row r="58" spans="2:5" ht="16.5" thickBot="1" thickTop="1">
      <c r="B58" s="109" t="s">
        <v>65</v>
      </c>
      <c r="C58" s="110"/>
      <c r="D58" s="52">
        <f>D57+D5+D6+D7+D8</f>
        <v>5489759.759999999</v>
      </c>
      <c r="E58" s="55">
        <f>E57+E5+E6+E7+E8</f>
        <v>4875967.960000001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IF((Spese_Rendiconto_2017!BV53+Spese_Rendiconto_2017!BW53-Entrate_Rendiconto_2017!D58)&gt;0,Spese_Rendiconto_2017!BV53+Spese_Rendiconto_2017!BW53-Entrate_Rendiconto_2017!D58,0)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168699.65000000002</v>
      </c>
      <c r="E10" s="89">
        <v>33373.67</v>
      </c>
      <c r="F10" s="90">
        <v>161558.23</v>
      </c>
      <c r="G10" s="88"/>
      <c r="H10" s="89"/>
      <c r="I10" s="90"/>
      <c r="J10" s="97">
        <v>202775.18</v>
      </c>
      <c r="K10" s="89">
        <v>3019.12</v>
      </c>
      <c r="L10" s="101">
        <v>202691.96999999994</v>
      </c>
      <c r="M10" s="91">
        <v>5041.160000000001</v>
      </c>
      <c r="N10" s="89">
        <v>3980.45</v>
      </c>
      <c r="O10" s="90">
        <v>4836.96</v>
      </c>
      <c r="P10" s="91"/>
      <c r="Q10" s="89"/>
      <c r="R10" s="90"/>
      <c r="S10" s="91"/>
      <c r="T10" s="89"/>
      <c r="U10" s="90"/>
      <c r="V10" s="91">
        <v>4183.7</v>
      </c>
      <c r="W10" s="89">
        <v>2007.74</v>
      </c>
      <c r="X10" s="90">
        <v>3041.7</v>
      </c>
      <c r="Y10" s="91">
        <v>3149.65</v>
      </c>
      <c r="Z10" s="89">
        <v>2529.52</v>
      </c>
      <c r="AA10" s="90">
        <v>3149.65</v>
      </c>
      <c r="AB10" s="91">
        <v>2334.66</v>
      </c>
      <c r="AC10" s="89">
        <v>1907.26</v>
      </c>
      <c r="AD10" s="90">
        <v>2334.66</v>
      </c>
      <c r="AE10" s="91"/>
      <c r="AF10" s="89"/>
      <c r="AG10" s="90"/>
      <c r="AH10" s="91"/>
      <c r="AI10" s="89"/>
      <c r="AJ10" s="90"/>
      <c r="AK10" s="91">
        <v>1000</v>
      </c>
      <c r="AL10" s="89">
        <v>0</v>
      </c>
      <c r="AM10" s="90">
        <v>988</v>
      </c>
      <c r="AN10" s="91"/>
      <c r="AO10" s="89"/>
      <c r="AP10" s="90"/>
      <c r="AQ10" s="91">
        <v>2574.2999999999997</v>
      </c>
      <c r="AR10" s="89">
        <v>2073.19</v>
      </c>
      <c r="AS10" s="90">
        <v>2574.3</v>
      </c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389758.3</v>
      </c>
      <c r="BW10" s="77">
        <f aca="true" t="shared" si="1" ref="BW10:BW19">E10+H10+K10+N10+Q10+T10+W10+Z10+AC10+AF10+AI10+AL10+AO10+AR10+AU10+AX10+BA10+BD10+BG10+BJ10+BM10+BP10+BS10</f>
        <v>48890.95</v>
      </c>
      <c r="BX10" s="79">
        <f aca="true" t="shared" si="2" ref="BX10:BX19">F10+I10+L10+O10+R10+U10+X10+AA10+AD10+AG10+AJ10+AM10+AP10+AS10+AV10+AY10+BB10+BE10+BH10+BK10+BN10+BQ10+BT10</f>
        <v>381175.47</v>
      </c>
    </row>
    <row r="11" spans="2:76" ht="15">
      <c r="B11" s="13">
        <v>102</v>
      </c>
      <c r="C11" s="25" t="s">
        <v>92</v>
      </c>
      <c r="D11" s="88">
        <v>13128.350000000002</v>
      </c>
      <c r="E11" s="89">
        <v>2463.1800000000003</v>
      </c>
      <c r="F11" s="90">
        <v>12861.08</v>
      </c>
      <c r="G11" s="88"/>
      <c r="H11" s="89"/>
      <c r="I11" s="90"/>
      <c r="J11" s="97">
        <v>13371</v>
      </c>
      <c r="K11" s="89">
        <v>207.29</v>
      </c>
      <c r="L11" s="101">
        <v>13266.339999999998</v>
      </c>
      <c r="M11" s="91">
        <v>5243.5599999999995</v>
      </c>
      <c r="N11" s="89">
        <v>338</v>
      </c>
      <c r="O11" s="90">
        <v>5334.099999999999</v>
      </c>
      <c r="P11" s="91"/>
      <c r="Q11" s="89"/>
      <c r="R11" s="90"/>
      <c r="S11" s="91"/>
      <c r="T11" s="89"/>
      <c r="U11" s="90"/>
      <c r="V11" s="91">
        <v>371.49</v>
      </c>
      <c r="W11" s="89">
        <v>138.2</v>
      </c>
      <c r="X11" s="90">
        <v>221.49</v>
      </c>
      <c r="Y11" s="91">
        <v>210.72</v>
      </c>
      <c r="Z11" s="89">
        <v>174</v>
      </c>
      <c r="AA11" s="90">
        <v>210.72</v>
      </c>
      <c r="AB11" s="91">
        <v>158.91999999999996</v>
      </c>
      <c r="AC11" s="89">
        <v>131</v>
      </c>
      <c r="AD11" s="90">
        <v>158.92</v>
      </c>
      <c r="AE11" s="91"/>
      <c r="AF11" s="89"/>
      <c r="AG11" s="90"/>
      <c r="AH11" s="91"/>
      <c r="AI11" s="89"/>
      <c r="AJ11" s="90"/>
      <c r="AK11" s="91">
        <v>168.6</v>
      </c>
      <c r="AL11" s="89">
        <v>0</v>
      </c>
      <c r="AM11" s="90">
        <v>167.57999999999998</v>
      </c>
      <c r="AN11" s="91"/>
      <c r="AO11" s="89"/>
      <c r="AP11" s="90"/>
      <c r="AQ11" s="91">
        <v>172.72</v>
      </c>
      <c r="AR11" s="89">
        <v>0</v>
      </c>
      <c r="AS11" s="90">
        <v>172.72</v>
      </c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32825.36</v>
      </c>
      <c r="BW11" s="77">
        <f t="shared" si="1"/>
        <v>3451.67</v>
      </c>
      <c r="BX11" s="79">
        <f t="shared" si="2"/>
        <v>32392.95</v>
      </c>
    </row>
    <row r="12" spans="2:76" ht="15">
      <c r="B12" s="13">
        <v>103</v>
      </c>
      <c r="C12" s="25" t="s">
        <v>93</v>
      </c>
      <c r="D12" s="88">
        <v>242519.16999999993</v>
      </c>
      <c r="E12" s="89">
        <v>0</v>
      </c>
      <c r="F12" s="90">
        <v>262477.52</v>
      </c>
      <c r="G12" s="88"/>
      <c r="H12" s="89"/>
      <c r="I12" s="90"/>
      <c r="J12" s="97">
        <v>40518.48</v>
      </c>
      <c r="K12" s="89">
        <v>0</v>
      </c>
      <c r="L12" s="101">
        <v>52728.67</v>
      </c>
      <c r="M12" s="91">
        <v>809447.6599999999</v>
      </c>
      <c r="N12" s="89">
        <v>0</v>
      </c>
      <c r="O12" s="90">
        <v>923896.37</v>
      </c>
      <c r="P12" s="91"/>
      <c r="Q12" s="89"/>
      <c r="R12" s="90"/>
      <c r="S12" s="91">
        <v>60902.78</v>
      </c>
      <c r="T12" s="89">
        <v>0</v>
      </c>
      <c r="U12" s="90">
        <v>3785.6</v>
      </c>
      <c r="V12" s="91">
        <v>10448.04</v>
      </c>
      <c r="W12" s="89">
        <v>0</v>
      </c>
      <c r="X12" s="90">
        <v>62445.54</v>
      </c>
      <c r="Y12" s="91">
        <v>140486.91999999998</v>
      </c>
      <c r="Z12" s="89">
        <v>81900</v>
      </c>
      <c r="AA12" s="90">
        <v>117605.06</v>
      </c>
      <c r="AB12" s="91">
        <v>13729.16</v>
      </c>
      <c r="AC12" s="89">
        <v>23643.6</v>
      </c>
      <c r="AD12" s="90">
        <v>44217.369999999995</v>
      </c>
      <c r="AE12" s="91">
        <v>14923.65</v>
      </c>
      <c r="AF12" s="89">
        <v>0</v>
      </c>
      <c r="AG12" s="90">
        <v>0</v>
      </c>
      <c r="AH12" s="91">
        <v>26093.82</v>
      </c>
      <c r="AI12" s="89">
        <v>0</v>
      </c>
      <c r="AJ12" s="90">
        <v>30515.36</v>
      </c>
      <c r="AK12" s="91">
        <v>4202.57</v>
      </c>
      <c r="AL12" s="89">
        <v>0</v>
      </c>
      <c r="AM12" s="90">
        <v>4437.82</v>
      </c>
      <c r="AN12" s="91"/>
      <c r="AO12" s="89"/>
      <c r="AP12" s="90"/>
      <c r="AQ12" s="91">
        <v>2481.96</v>
      </c>
      <c r="AR12" s="89">
        <v>0</v>
      </c>
      <c r="AS12" s="90">
        <v>4982.92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1365754.2099999997</v>
      </c>
      <c r="BW12" s="77">
        <f t="shared" si="1"/>
        <v>105543.6</v>
      </c>
      <c r="BX12" s="79">
        <f t="shared" si="2"/>
        <v>1507092.2300000004</v>
      </c>
    </row>
    <row r="13" spans="2:76" ht="15">
      <c r="B13" s="13">
        <v>104</v>
      </c>
      <c r="C13" s="25" t="s">
        <v>19</v>
      </c>
      <c r="D13" s="88">
        <v>1021.7</v>
      </c>
      <c r="E13" s="89">
        <v>0</v>
      </c>
      <c r="F13" s="90">
        <v>1021.7</v>
      </c>
      <c r="G13" s="88"/>
      <c r="H13" s="89"/>
      <c r="I13" s="90"/>
      <c r="J13" s="97">
        <v>51.14000000000001</v>
      </c>
      <c r="K13" s="89">
        <v>0</v>
      </c>
      <c r="L13" s="101">
        <v>10235.45</v>
      </c>
      <c r="M13" s="91">
        <v>73960.35</v>
      </c>
      <c r="N13" s="89">
        <v>0</v>
      </c>
      <c r="O13" s="90">
        <v>63661.369999999995</v>
      </c>
      <c r="P13" s="91"/>
      <c r="Q13" s="89"/>
      <c r="R13" s="90"/>
      <c r="S13" s="91"/>
      <c r="T13" s="89"/>
      <c r="U13" s="90"/>
      <c r="V13" s="91">
        <v>89085.24</v>
      </c>
      <c r="W13" s="89">
        <v>0</v>
      </c>
      <c r="X13" s="90">
        <v>89000</v>
      </c>
      <c r="Y13" s="91"/>
      <c r="Z13" s="89"/>
      <c r="AA13" s="90"/>
      <c r="AB13" s="91">
        <v>0</v>
      </c>
      <c r="AC13" s="89">
        <v>0</v>
      </c>
      <c r="AD13" s="90">
        <v>5000</v>
      </c>
      <c r="AE13" s="91"/>
      <c r="AF13" s="89"/>
      <c r="AG13" s="90"/>
      <c r="AH13" s="91">
        <v>12000</v>
      </c>
      <c r="AI13" s="89">
        <v>0</v>
      </c>
      <c r="AJ13" s="90">
        <v>15350</v>
      </c>
      <c r="AK13" s="91">
        <v>0</v>
      </c>
      <c r="AL13" s="89">
        <v>0</v>
      </c>
      <c r="AM13" s="90">
        <v>5100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176118.43</v>
      </c>
      <c r="BW13" s="77">
        <f t="shared" si="1"/>
        <v>0</v>
      </c>
      <c r="BX13" s="79">
        <f t="shared" si="2"/>
        <v>189368.52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0</v>
      </c>
      <c r="T16" s="89">
        <v>0</v>
      </c>
      <c r="U16" s="90">
        <v>0</v>
      </c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225.48999999999998</v>
      </c>
      <c r="BM16" s="89">
        <v>0</v>
      </c>
      <c r="BN16" s="90">
        <v>520.3</v>
      </c>
      <c r="BO16" s="91"/>
      <c r="BP16" s="89"/>
      <c r="BQ16" s="90"/>
      <c r="BR16" s="97"/>
      <c r="BS16" s="89"/>
      <c r="BT16" s="101"/>
      <c r="BU16" s="76"/>
      <c r="BV16" s="85">
        <f t="shared" si="0"/>
        <v>225.48999999999998</v>
      </c>
      <c r="BW16" s="77">
        <f t="shared" si="1"/>
        <v>0</v>
      </c>
      <c r="BX16" s="79">
        <f t="shared" si="2"/>
        <v>520.3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669012.61</v>
      </c>
      <c r="E18" s="89">
        <v>0</v>
      </c>
      <c r="F18" s="90">
        <v>608635.46</v>
      </c>
      <c r="G18" s="88"/>
      <c r="H18" s="89"/>
      <c r="I18" s="90"/>
      <c r="J18" s="97">
        <v>0</v>
      </c>
      <c r="K18" s="89">
        <v>0</v>
      </c>
      <c r="L18" s="101">
        <v>8238.32</v>
      </c>
      <c r="M18" s="97">
        <v>113253.88</v>
      </c>
      <c r="N18" s="89">
        <v>0</v>
      </c>
      <c r="O18" s="101">
        <v>295756.7</v>
      </c>
      <c r="P18" s="97"/>
      <c r="Q18" s="89"/>
      <c r="R18" s="101"/>
      <c r="S18" s="97"/>
      <c r="T18" s="89"/>
      <c r="U18" s="101"/>
      <c r="V18" s="97">
        <v>17800</v>
      </c>
      <c r="W18" s="89">
        <v>0</v>
      </c>
      <c r="X18" s="101">
        <v>34143.93</v>
      </c>
      <c r="Y18" s="97">
        <v>116946.76999999999</v>
      </c>
      <c r="Z18" s="89">
        <v>0</v>
      </c>
      <c r="AA18" s="101">
        <v>133399.64</v>
      </c>
      <c r="AB18" s="97">
        <v>34180.73</v>
      </c>
      <c r="AC18" s="89">
        <v>0</v>
      </c>
      <c r="AD18" s="101">
        <v>50900.74</v>
      </c>
      <c r="AE18" s="97"/>
      <c r="AF18" s="89"/>
      <c r="AG18" s="101"/>
      <c r="AH18" s="97">
        <v>0</v>
      </c>
      <c r="AI18" s="89">
        <v>0</v>
      </c>
      <c r="AJ18" s="101">
        <v>0</v>
      </c>
      <c r="AK18" s="97"/>
      <c r="AL18" s="89"/>
      <c r="AM18" s="101"/>
      <c r="AN18" s="97"/>
      <c r="AO18" s="89"/>
      <c r="AP18" s="101"/>
      <c r="AQ18" s="97">
        <v>25778.83</v>
      </c>
      <c r="AR18" s="89">
        <v>0</v>
      </c>
      <c r="AS18" s="101">
        <v>33269.54</v>
      </c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976972.82</v>
      </c>
      <c r="BW18" s="77">
        <f t="shared" si="1"/>
        <v>0</v>
      </c>
      <c r="BX18" s="79">
        <f t="shared" si="2"/>
        <v>1164344.33</v>
      </c>
    </row>
    <row r="19" spans="2:76" ht="15">
      <c r="B19" s="13">
        <v>110</v>
      </c>
      <c r="C19" s="25" t="s">
        <v>98</v>
      </c>
      <c r="D19" s="88">
        <v>57906.490000000005</v>
      </c>
      <c r="E19" s="89">
        <v>0</v>
      </c>
      <c r="F19" s="90">
        <v>56408.73000000001</v>
      </c>
      <c r="G19" s="88"/>
      <c r="H19" s="89"/>
      <c r="I19" s="90"/>
      <c r="J19" s="97">
        <v>813.57</v>
      </c>
      <c r="K19" s="89">
        <v>0</v>
      </c>
      <c r="L19" s="101">
        <v>813.57</v>
      </c>
      <c r="M19" s="97">
        <v>14516.99</v>
      </c>
      <c r="N19" s="89">
        <v>0</v>
      </c>
      <c r="O19" s="101">
        <v>14516.99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>
        <v>1800</v>
      </c>
      <c r="AI19" s="89">
        <v>0</v>
      </c>
      <c r="AJ19" s="101">
        <v>1800</v>
      </c>
      <c r="AK19" s="97">
        <v>1197.56</v>
      </c>
      <c r="AL19" s="89">
        <v>0</v>
      </c>
      <c r="AM19" s="101">
        <v>1197.56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76234.61</v>
      </c>
      <c r="BW19" s="77">
        <f t="shared" si="1"/>
        <v>0</v>
      </c>
      <c r="BX19" s="79">
        <f t="shared" si="2"/>
        <v>74736.85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1152287.97</v>
      </c>
      <c r="E20" s="78">
        <f t="shared" si="3"/>
        <v>35836.85</v>
      </c>
      <c r="F20" s="79">
        <f t="shared" si="3"/>
        <v>1102962.72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257529.37000000002</v>
      </c>
      <c r="K20" s="78">
        <f t="shared" si="3"/>
        <v>3226.41</v>
      </c>
      <c r="L20" s="77">
        <f t="shared" si="3"/>
        <v>287974.31999999995</v>
      </c>
      <c r="M20" s="98">
        <f t="shared" si="3"/>
        <v>1021463.5999999999</v>
      </c>
      <c r="N20" s="78">
        <f t="shared" si="3"/>
        <v>4318.45</v>
      </c>
      <c r="O20" s="77">
        <f t="shared" si="3"/>
        <v>1308002.49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60902.78</v>
      </c>
      <c r="T20" s="78">
        <f t="shared" si="3"/>
        <v>0</v>
      </c>
      <c r="U20" s="77">
        <f t="shared" si="3"/>
        <v>3785.6</v>
      </c>
      <c r="V20" s="98">
        <f t="shared" si="3"/>
        <v>121888.47</v>
      </c>
      <c r="W20" s="78">
        <f t="shared" si="3"/>
        <v>2145.94</v>
      </c>
      <c r="X20" s="77">
        <f t="shared" si="3"/>
        <v>188852.65999999997</v>
      </c>
      <c r="Y20" s="98">
        <f t="shared" si="3"/>
        <v>260794.05999999997</v>
      </c>
      <c r="Z20" s="78">
        <f t="shared" si="3"/>
        <v>84603.52</v>
      </c>
      <c r="AA20" s="77">
        <f t="shared" si="3"/>
        <v>254365.07</v>
      </c>
      <c r="AB20" s="98">
        <f t="shared" si="3"/>
        <v>50403.47</v>
      </c>
      <c r="AC20" s="78">
        <f t="shared" si="3"/>
        <v>25681.859999999997</v>
      </c>
      <c r="AD20" s="77">
        <f t="shared" si="3"/>
        <v>102611.69</v>
      </c>
      <c r="AE20" s="98">
        <f t="shared" si="3"/>
        <v>14923.65</v>
      </c>
      <c r="AF20" s="78">
        <f t="shared" si="3"/>
        <v>0</v>
      </c>
      <c r="AG20" s="77">
        <f t="shared" si="3"/>
        <v>0</v>
      </c>
      <c r="AH20" s="98">
        <f t="shared" si="3"/>
        <v>39893.82</v>
      </c>
      <c r="AI20" s="78">
        <f t="shared" si="3"/>
        <v>0</v>
      </c>
      <c r="AJ20" s="77">
        <f t="shared" si="3"/>
        <v>47665.36</v>
      </c>
      <c r="AK20" s="98">
        <f t="shared" si="3"/>
        <v>6568.73</v>
      </c>
      <c r="AL20" s="78">
        <f t="shared" si="3"/>
        <v>0</v>
      </c>
      <c r="AM20" s="77">
        <f t="shared" si="3"/>
        <v>11890.96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31007.81</v>
      </c>
      <c r="AR20" s="78">
        <f t="shared" si="3"/>
        <v>2073.19</v>
      </c>
      <c r="AS20" s="77">
        <f t="shared" si="3"/>
        <v>40999.48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225.48999999999998</v>
      </c>
      <c r="BM20" s="78">
        <f t="shared" si="3"/>
        <v>0</v>
      </c>
      <c r="BN20" s="77">
        <f t="shared" si="3"/>
        <v>520.3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3017889.2199999993</v>
      </c>
      <c r="BW20" s="77">
        <f>BW10+BW11+BW12+BW13+BW14+BW15+BW16+BW17+BW18+BW19</f>
        <v>157886.22</v>
      </c>
      <c r="BX20" s="95">
        <f>BX10+BX11+BX12+BX13+BX14+BX15+BX16+BX17+BX18+BX19</f>
        <v>3349630.6500000004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20579.25</v>
      </c>
      <c r="E24" s="89">
        <v>34794</v>
      </c>
      <c r="F24" s="90">
        <v>2533.94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411256.1100000001</v>
      </c>
      <c r="N24" s="89">
        <v>0</v>
      </c>
      <c r="O24" s="101">
        <v>350209.1400000001</v>
      </c>
      <c r="P24" s="97"/>
      <c r="Q24" s="89"/>
      <c r="R24" s="101"/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6978.4</v>
      </c>
      <c r="AC24" s="89">
        <v>0</v>
      </c>
      <c r="AD24" s="101">
        <v>24654.72</v>
      </c>
      <c r="AE24" s="97">
        <v>303168.6</v>
      </c>
      <c r="AF24" s="89">
        <v>0</v>
      </c>
      <c r="AG24" s="101">
        <v>273994.26</v>
      </c>
      <c r="AH24" s="97">
        <v>0</v>
      </c>
      <c r="AI24" s="89">
        <v>0</v>
      </c>
      <c r="AJ24" s="101">
        <v>0</v>
      </c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741982.3600000001</v>
      </c>
      <c r="BW24" s="77">
        <f t="shared" si="4"/>
        <v>34794</v>
      </c>
      <c r="BX24" s="79">
        <f t="shared" si="4"/>
        <v>651392.06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>
        <v>0</v>
      </c>
      <c r="T25" s="89">
        <v>0</v>
      </c>
      <c r="U25" s="101">
        <v>0</v>
      </c>
      <c r="V25" s="97">
        <v>0</v>
      </c>
      <c r="W25" s="89">
        <v>0</v>
      </c>
      <c r="X25" s="101">
        <v>0</v>
      </c>
      <c r="Y25" s="97"/>
      <c r="Z25" s="89"/>
      <c r="AA25" s="101"/>
      <c r="AB25" s="97"/>
      <c r="AC25" s="89"/>
      <c r="AD25" s="101"/>
      <c r="AE25" s="97">
        <v>4060.47</v>
      </c>
      <c r="AF25" s="89">
        <v>0</v>
      </c>
      <c r="AG25" s="101">
        <v>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4060.47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0</v>
      </c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0</v>
      </c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20579.25</v>
      </c>
      <c r="E28" s="78">
        <f t="shared" si="5"/>
        <v>34794</v>
      </c>
      <c r="F28" s="79">
        <f t="shared" si="5"/>
        <v>2533.94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411256.1100000001</v>
      </c>
      <c r="N28" s="78">
        <f t="shared" si="5"/>
        <v>0</v>
      </c>
      <c r="O28" s="77">
        <f t="shared" si="5"/>
        <v>350209.1400000001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6978.4</v>
      </c>
      <c r="AC28" s="78">
        <f t="shared" si="5"/>
        <v>0</v>
      </c>
      <c r="AD28" s="77">
        <f t="shared" si="5"/>
        <v>24654.72</v>
      </c>
      <c r="AE28" s="98">
        <f t="shared" si="5"/>
        <v>307229.06999999995</v>
      </c>
      <c r="AF28" s="78">
        <f t="shared" si="5"/>
        <v>0</v>
      </c>
      <c r="AG28" s="77">
        <f t="shared" si="5"/>
        <v>273994.26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746042.8300000001</v>
      </c>
      <c r="BW28" s="77">
        <f>BW23+BW24+BW25+BW26+BW27</f>
        <v>34794</v>
      </c>
      <c r="BX28" s="95">
        <f>BX23+BX24+BX25+BX26+BX27</f>
        <v>651392.06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>
        <v>50</v>
      </c>
      <c r="W31" s="89">
        <v>0</v>
      </c>
      <c r="X31" s="101">
        <v>50</v>
      </c>
      <c r="Y31" s="97">
        <v>0</v>
      </c>
      <c r="Z31" s="89">
        <v>0</v>
      </c>
      <c r="AA31" s="101">
        <v>0</v>
      </c>
      <c r="AB31" s="97">
        <v>0</v>
      </c>
      <c r="AC31" s="89">
        <v>0</v>
      </c>
      <c r="AD31" s="101">
        <v>0</v>
      </c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50</v>
      </c>
      <c r="BW31" s="77">
        <f t="shared" si="7"/>
        <v>0</v>
      </c>
      <c r="BX31" s="79">
        <f t="shared" si="7"/>
        <v>50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>
        <v>0</v>
      </c>
      <c r="T34" s="89">
        <v>0</v>
      </c>
      <c r="U34" s="101">
        <v>0</v>
      </c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50</v>
      </c>
      <c r="W35" s="78">
        <f t="shared" si="8"/>
        <v>0</v>
      </c>
      <c r="X35" s="77">
        <f t="shared" si="8"/>
        <v>50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50</v>
      </c>
      <c r="BW35" s="77">
        <f>BW31+BW32+BW33+BW34</f>
        <v>0</v>
      </c>
      <c r="BX35" s="95">
        <f>BX31+BX32+BX33+BX34</f>
        <v>50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100737.17</v>
      </c>
      <c r="BP45" s="89">
        <v>0</v>
      </c>
      <c r="BQ45" s="101">
        <v>100737.17000000001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100737.17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100737.17000000001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100737.17</v>
      </c>
      <c r="BP46" s="78">
        <f>BP45</f>
        <v>0</v>
      </c>
      <c r="BQ46" s="95">
        <f>BQ45</f>
        <v>100737.17000000001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100737.17</v>
      </c>
      <c r="BW46" s="77">
        <f>BW45</f>
        <v>0</v>
      </c>
      <c r="BX46" s="95">
        <f>BX45</f>
        <v>100737.17000000001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326662.01999999996</v>
      </c>
      <c r="BS49" s="89">
        <v>0</v>
      </c>
      <c r="BT49" s="101">
        <v>323725.98</v>
      </c>
      <c r="BU49" s="76"/>
      <c r="BV49" s="85">
        <f aca="true" t="shared" si="15" ref="BV49:BX50">D49+G49+J49+M49+P49+S49+V49+Y49+AB49+AE49+AH49+AK49+AN49+AQ49+AT49+AW49+AZ49+BC49+BF49+BI49+BL49+BO49+BR49</f>
        <v>326662.01999999996</v>
      </c>
      <c r="BW49" s="77">
        <f t="shared" si="15"/>
        <v>0</v>
      </c>
      <c r="BX49" s="79">
        <f t="shared" si="15"/>
        <v>323725.98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10980.66</v>
      </c>
      <c r="BS50" s="89">
        <v>0</v>
      </c>
      <c r="BT50" s="101">
        <v>13668.2</v>
      </c>
      <c r="BU50" s="76"/>
      <c r="BV50" s="85">
        <f t="shared" si="15"/>
        <v>10980.66</v>
      </c>
      <c r="BW50" s="77">
        <f t="shared" si="15"/>
        <v>0</v>
      </c>
      <c r="BX50" s="79">
        <f t="shared" si="15"/>
        <v>13668.2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337642.67999999993</v>
      </c>
      <c r="BS51" s="78">
        <f>BS49+BS50</f>
        <v>0</v>
      </c>
      <c r="BT51" s="77">
        <f>BT49+BT50</f>
        <v>337394.18</v>
      </c>
      <c r="BU51" s="85"/>
      <c r="BV51" s="85">
        <f>BV49+BV50</f>
        <v>337642.67999999993</v>
      </c>
      <c r="BW51" s="77">
        <f>BW49+BW50</f>
        <v>0</v>
      </c>
      <c r="BX51" s="95">
        <f>BX49+BX50</f>
        <v>337394.18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1172867.22</v>
      </c>
      <c r="E53" s="86">
        <f t="shared" si="18"/>
        <v>70630.85</v>
      </c>
      <c r="F53" s="86">
        <f t="shared" si="18"/>
        <v>1105496.66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257529.37000000002</v>
      </c>
      <c r="K53" s="86">
        <f t="shared" si="18"/>
        <v>3226.41</v>
      </c>
      <c r="L53" s="86">
        <f t="shared" si="18"/>
        <v>287974.31999999995</v>
      </c>
      <c r="M53" s="86">
        <f t="shared" si="18"/>
        <v>1432719.71</v>
      </c>
      <c r="N53" s="86">
        <f t="shared" si="18"/>
        <v>4318.45</v>
      </c>
      <c r="O53" s="86">
        <f t="shared" si="18"/>
        <v>1658211.6300000001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60902.78</v>
      </c>
      <c r="T53" s="86">
        <f t="shared" si="18"/>
        <v>0</v>
      </c>
      <c r="U53" s="86">
        <f t="shared" si="18"/>
        <v>3785.6</v>
      </c>
      <c r="V53" s="86">
        <f t="shared" si="18"/>
        <v>121938.47</v>
      </c>
      <c r="W53" s="86">
        <f t="shared" si="18"/>
        <v>2145.94</v>
      </c>
      <c r="X53" s="86">
        <f t="shared" si="18"/>
        <v>188902.65999999997</v>
      </c>
      <c r="Y53" s="86">
        <f t="shared" si="18"/>
        <v>260794.05999999997</v>
      </c>
      <c r="Z53" s="86">
        <f t="shared" si="18"/>
        <v>84603.52</v>
      </c>
      <c r="AA53" s="86">
        <f t="shared" si="18"/>
        <v>254365.07</v>
      </c>
      <c r="AB53" s="86">
        <f t="shared" si="18"/>
        <v>57381.87</v>
      </c>
      <c r="AC53" s="86">
        <f t="shared" si="18"/>
        <v>25681.859999999997</v>
      </c>
      <c r="AD53" s="86">
        <f t="shared" si="18"/>
        <v>127266.41</v>
      </c>
      <c r="AE53" s="86">
        <f t="shared" si="18"/>
        <v>322152.72</v>
      </c>
      <c r="AF53" s="86">
        <f t="shared" si="18"/>
        <v>0</v>
      </c>
      <c r="AG53" s="86">
        <f t="shared" si="18"/>
        <v>273994.26</v>
      </c>
      <c r="AH53" s="86">
        <f t="shared" si="18"/>
        <v>39893.82</v>
      </c>
      <c r="AI53" s="86">
        <f t="shared" si="18"/>
        <v>0</v>
      </c>
      <c r="AJ53" s="86">
        <f aca="true" t="shared" si="19" ref="AJ53:BT53">AJ20+AJ28+AJ35+AJ42+AJ46+AJ51</f>
        <v>47665.36</v>
      </c>
      <c r="AK53" s="86">
        <f t="shared" si="19"/>
        <v>6568.73</v>
      </c>
      <c r="AL53" s="86">
        <f t="shared" si="19"/>
        <v>0</v>
      </c>
      <c r="AM53" s="86">
        <f t="shared" si="19"/>
        <v>11890.96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31007.81</v>
      </c>
      <c r="AR53" s="86">
        <f t="shared" si="19"/>
        <v>2073.19</v>
      </c>
      <c r="AS53" s="86">
        <f t="shared" si="19"/>
        <v>40999.48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225.48999999999998</v>
      </c>
      <c r="BM53" s="86">
        <f t="shared" si="19"/>
        <v>0</v>
      </c>
      <c r="BN53" s="86">
        <f t="shared" si="19"/>
        <v>520.3</v>
      </c>
      <c r="BO53" s="86">
        <f t="shared" si="19"/>
        <v>100737.17</v>
      </c>
      <c r="BP53" s="86">
        <f t="shared" si="19"/>
        <v>0</v>
      </c>
      <c r="BQ53" s="86">
        <f t="shared" si="19"/>
        <v>100737.17000000001</v>
      </c>
      <c r="BR53" s="86">
        <f t="shared" si="19"/>
        <v>337642.67999999993</v>
      </c>
      <c r="BS53" s="86">
        <f t="shared" si="19"/>
        <v>0</v>
      </c>
      <c r="BT53" s="86">
        <f t="shared" si="19"/>
        <v>337394.18</v>
      </c>
      <c r="BU53" s="86">
        <f>BU8</f>
        <v>0</v>
      </c>
      <c r="BV53" s="102">
        <f>BV8+BV20+BV28+BV35+BV42+BV46+BV51</f>
        <v>4202361.899999999</v>
      </c>
      <c r="BW53" s="87">
        <f>BW20+BW28+BW35+BW42+BW46+BW51</f>
        <v>192680.22</v>
      </c>
      <c r="BX53" s="87">
        <f>BX20+BX28+BX35+BX42+BX46+BX51</f>
        <v>4439204.0600000005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IF((Spese_Rendiconto_2017!BV53+Spese_Rendiconto_2017!BW53-Entrate_Rendiconto_2017!D58)&lt;0,Entrate_Rendiconto_2017!D58-Spese_Rendiconto_2017!BV53-Spese_Rendiconto_2017!BW53,0)</f>
        <v>1094717.6399999994</v>
      </c>
      <c r="BW54" s="93"/>
      <c r="BX54" s="94">
        <f>IF((Spese_Rendiconto_2017!BX53-Entrate_Rendiconto_2017!E58)&lt;0,Entrate_Rendiconto_2017!E58-Spese_Rendiconto_2017!BX53,0)</f>
        <v>436763.9000000004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2018-07-05T15:22:24Z</dcterms:modified>
  <cp:category/>
  <cp:version/>
  <cp:contentType/>
  <cp:contentStatus/>
</cp:coreProperties>
</file>