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<sst xmlns="http://schemas.openxmlformats.org/spreadsheetml/2006/main" count="870" uniqueCount="149">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</sst>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30700</v>
      </c>
      <c r="E7" s="40"/>
    </row>
    <row r="8" spans="2:5" ht="15" thickBot="1">
      <c r="B8" s="9"/>
      <c r="C8" s="6" t="s">
        <v>7</v>
      </c>
      <c r="D8" s="41"/>
      <c r="E8" s="42">
        <v>7061.77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130157.89</v>
      </c>
      <c r="E18" s="45">
        <v>93625.04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130157.89</v>
      </c>
      <c r="E23" s="51">
        <f>E18+E19+E20+E21+E22</f>
        <v>93625.04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0</v>
      </c>
      <c r="E27" s="45">
        <v>0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23160.010000000002</v>
      </c>
      <c r="E29" s="50">
        <v>40560.01</v>
      </c>
    </row>
    <row r="30" spans="2:5" ht="15" thickBot="1">
      <c r="B30" s="16">
        <v>30000</v>
      </c>
      <c r="C30" s="15" t="s">
        <v>32</v>
      </c>
      <c r="D30" s="48">
        <f>D25+D26+D27+D28+D29</f>
        <v>23160.010000000002</v>
      </c>
      <c r="E30" s="51">
        <f>E25+E26+E27+E28+E29</f>
        <v>40560.01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3770</v>
      </c>
      <c r="E34" s="45">
        <v>3770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3770</v>
      </c>
      <c r="E37" s="51">
        <f>E32+E33+E34+E35+E36</f>
        <v>3770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15750.95</v>
      </c>
      <c r="E51" s="62">
        <v>15750.949999999999</v>
      </c>
    </row>
    <row r="52" spans="2:5" ht="15" thickBot="1">
      <c r="B52" s="16">
        <v>70000</v>
      </c>
      <c r="C52" s="15" t="s">
        <v>58</v>
      </c>
      <c r="D52" s="48">
        <f>D51</f>
        <v>15750.95</v>
      </c>
      <c r="E52" s="51">
        <f>E51</f>
        <v>15750.949999999999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14075.289999999999</v>
      </c>
      <c r="E54" s="45">
        <v>14036.680000000002</v>
      </c>
    </row>
    <row r="55" spans="2:5" ht="14.25">
      <c r="B55" s="13">
        <v>90200</v>
      </c>
      <c r="C55" s="54" t="s">
        <v>62</v>
      </c>
      <c r="D55" s="61">
        <v>6445.680000000001</v>
      </c>
      <c r="E55" s="62">
        <v>6433.88</v>
      </c>
    </row>
    <row r="56" spans="2:5" ht="15" thickBot="1">
      <c r="B56" s="16">
        <v>90000</v>
      </c>
      <c r="C56" s="15" t="s">
        <v>63</v>
      </c>
      <c r="D56" s="48">
        <f>D54+D55</f>
        <v>20520.97</v>
      </c>
      <c r="E56" s="51">
        <f>E54+E55</f>
        <v>20470.56</v>
      </c>
    </row>
    <row r="57" spans="2:5" ht="15" thickBot="1" thickTop="1">
      <c r="B57" s="109" t="s">
        <v>64</v>
      </c>
      <c r="C57" s="110"/>
      <c r="D57" s="52">
        <f>D16+D23+D30+D37+D43+D49+D52+D56</f>
        <v>193359.82</v>
      </c>
      <c r="E57" s="55">
        <f>E16+E23+E30+E37+E43+E49+E52+E56</f>
        <v>174176.56</v>
      </c>
    </row>
    <row r="58" spans="2:5" ht="15" thickBot="1" thickTop="1">
      <c r="B58" s="109" t="s">
        <v>65</v>
      </c>
      <c r="C58" s="110"/>
      <c r="D58" s="52">
        <f>D57+D5+D6+D7+D8</f>
        <v>224059.82</v>
      </c>
      <c r="E58" s="55">
        <f>E57+E5+E6+E7+E8</f>
        <v>181238.33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31855.1</v>
      </c>
      <c r="E10" s="89">
        <v>3100</v>
      </c>
      <c r="F10" s="90">
        <v>30855.100000000006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31367.17</v>
      </c>
      <c r="Q10" s="89">
        <v>0</v>
      </c>
      <c r="R10" s="90">
        <v>32740.189999999995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63222.27</v>
      </c>
      <c r="BW10" s="77">
        <f aca="true" t="shared" si="1" ref="BW10:BW19">E10+H10+K10+N10+Q10+T10+W10+Z10+AC10+AF10+AI10+AL10+AO10+AR10+AU10+AX10+BA10+BD10+BG10+BJ10+BM10+BP10+BS10</f>
        <v>3100</v>
      </c>
      <c r="BX10" s="79">
        <f aca="true" t="shared" si="2" ref="BX10:BX19">F10+I10+L10+O10+R10+U10+X10+AA10+AD10+AG10+AJ10+AM10+AP10+AS10+AV10+AY10+BB10+BE10+BH10+BK10+BN10+BQ10+BT10</f>
        <v>63595.29</v>
      </c>
    </row>
    <row r="11" spans="2:76" ht="14.25">
      <c r="B11" s="13">
        <v>102</v>
      </c>
      <c r="C11" s="25" t="s">
        <v>92</v>
      </c>
      <c r="D11" s="88">
        <v>3226.38</v>
      </c>
      <c r="E11" s="89">
        <v>0</v>
      </c>
      <c r="F11" s="90">
        <v>3226.38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2124.85</v>
      </c>
      <c r="Q11" s="89">
        <v>0</v>
      </c>
      <c r="R11" s="90">
        <v>2124.8500000000004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5351.23</v>
      </c>
      <c r="BW11" s="77">
        <f t="shared" si="1"/>
        <v>0</v>
      </c>
      <c r="BX11" s="79">
        <f t="shared" si="2"/>
        <v>5351.2300000000005</v>
      </c>
    </row>
    <row r="12" spans="2:76" ht="14.25">
      <c r="B12" s="13">
        <v>103</v>
      </c>
      <c r="C12" s="25" t="s">
        <v>93</v>
      </c>
      <c r="D12" s="88">
        <v>30169.04</v>
      </c>
      <c r="E12" s="89">
        <v>0</v>
      </c>
      <c r="F12" s="90">
        <v>29218.23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12362.15</v>
      </c>
      <c r="Q12" s="89">
        <v>0</v>
      </c>
      <c r="R12" s="90">
        <v>8582.41</v>
      </c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42531.19</v>
      </c>
      <c r="BW12" s="77">
        <f t="shared" si="1"/>
        <v>0</v>
      </c>
      <c r="BX12" s="79">
        <f t="shared" si="2"/>
        <v>37800.64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>
        <v>1979.4</v>
      </c>
      <c r="Q13" s="89">
        <v>0</v>
      </c>
      <c r="R13" s="90">
        <v>1250</v>
      </c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1979.4</v>
      </c>
      <c r="BW13" s="77">
        <f t="shared" si="1"/>
        <v>0</v>
      </c>
      <c r="BX13" s="79">
        <f t="shared" si="2"/>
        <v>1250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65250.52</v>
      </c>
      <c r="E20" s="78">
        <f t="shared" si="3"/>
        <v>3100</v>
      </c>
      <c r="F20" s="79">
        <f t="shared" si="3"/>
        <v>63299.71000000001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47833.57</v>
      </c>
      <c r="Q20" s="78">
        <f t="shared" si="3"/>
        <v>0</v>
      </c>
      <c r="R20" s="77">
        <f t="shared" si="3"/>
        <v>44697.45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113084.09</v>
      </c>
      <c r="BW20" s="77">
        <f>BW10+BW11+BW12+BW13+BW14+BW15+BW16+BW17+BW18+BW19</f>
        <v>3100</v>
      </c>
      <c r="BX20" s="95">
        <f>BX10+BX11+BX12+BX13+BX14+BX15+BX16+BX17+BX18+BX19</f>
        <v>107997.16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13049.2</v>
      </c>
      <c r="E24" s="89">
        <v>0</v>
      </c>
      <c r="F24" s="90">
        <v>11956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782.14</v>
      </c>
      <c r="Q24" s="89">
        <v>0</v>
      </c>
      <c r="R24" s="101">
        <v>472.14</v>
      </c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13831.34</v>
      </c>
      <c r="BW24" s="77">
        <f t="shared" si="4"/>
        <v>0</v>
      </c>
      <c r="BX24" s="79">
        <f t="shared" si="4"/>
        <v>12428.14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17430.42</v>
      </c>
      <c r="Q27" s="89">
        <v>0</v>
      </c>
      <c r="R27" s="101">
        <v>1999.58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17430.42</v>
      </c>
      <c r="BW27" s="77">
        <f t="shared" si="4"/>
        <v>0</v>
      </c>
      <c r="BX27" s="79">
        <f t="shared" si="4"/>
        <v>1999.58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13049.2</v>
      </c>
      <c r="E28" s="78">
        <f t="shared" si="5"/>
        <v>0</v>
      </c>
      <c r="F28" s="79">
        <f t="shared" si="5"/>
        <v>11956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18212.559999999998</v>
      </c>
      <c r="Q28" s="78">
        <f t="shared" si="5"/>
        <v>0</v>
      </c>
      <c r="R28" s="77">
        <f t="shared" si="5"/>
        <v>2471.72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31261.76</v>
      </c>
      <c r="BW28" s="77">
        <f>BW23+BW24+BW25+BW26+BW27</f>
        <v>0</v>
      </c>
      <c r="BX28" s="95">
        <f>BX23+BX24+BX25+BX26+BX27</f>
        <v>14427.72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15750.95</v>
      </c>
      <c r="BP45" s="89">
        <v>0</v>
      </c>
      <c r="BQ45" s="101">
        <v>15750.95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15750.95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15750.95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15750.95</v>
      </c>
      <c r="BP46" s="78">
        <f>BP45</f>
        <v>0</v>
      </c>
      <c r="BQ46" s="95">
        <f>BQ45</f>
        <v>15750.95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15750.95</v>
      </c>
      <c r="BW46" s="77">
        <f>BW45</f>
        <v>0</v>
      </c>
      <c r="BX46" s="95">
        <f>BX45</f>
        <v>15750.95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14075.29</v>
      </c>
      <c r="BS49" s="89">
        <v>0</v>
      </c>
      <c r="BT49" s="101">
        <v>13669.539999999999</v>
      </c>
      <c r="BU49" s="76"/>
      <c r="BV49" s="85">
        <f aca="true" t="shared" si="15" ref="BV49:BX50">D49+G49+J49+M49+P49+S49+V49+Y49+AB49+AE49+AH49+AK49+AN49+AQ49+AT49+AW49+AZ49+BC49+BF49+BI49+BL49+BO49+BR49</f>
        <v>14075.29</v>
      </c>
      <c r="BW49" s="77">
        <f t="shared" si="15"/>
        <v>0</v>
      </c>
      <c r="BX49" s="79">
        <f t="shared" si="15"/>
        <v>13669.539999999999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6445.68</v>
      </c>
      <c r="BS50" s="89">
        <v>0</v>
      </c>
      <c r="BT50" s="101">
        <v>6445.68</v>
      </c>
      <c r="BU50" s="76"/>
      <c r="BV50" s="85">
        <f t="shared" si="15"/>
        <v>6445.68</v>
      </c>
      <c r="BW50" s="77">
        <f t="shared" si="15"/>
        <v>0</v>
      </c>
      <c r="BX50" s="79">
        <f t="shared" si="15"/>
        <v>6445.68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20520.97</v>
      </c>
      <c r="BS51" s="78">
        <f>BS49+BS50</f>
        <v>0</v>
      </c>
      <c r="BT51" s="77">
        <f>BT49+BT50</f>
        <v>20115.22</v>
      </c>
      <c r="BU51" s="85"/>
      <c r="BV51" s="85">
        <f>BV49+BV50</f>
        <v>20520.97</v>
      </c>
      <c r="BW51" s="77">
        <f>BW49+BW50</f>
        <v>0</v>
      </c>
      <c r="BX51" s="95">
        <f>BX49+BX50</f>
        <v>20115.22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78299.72</v>
      </c>
      <c r="E53" s="86">
        <f t="shared" si="18"/>
        <v>3100</v>
      </c>
      <c r="F53" s="86">
        <f t="shared" si="18"/>
        <v>75255.71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66046.13</v>
      </c>
      <c r="Q53" s="86">
        <f t="shared" si="18"/>
        <v>0</v>
      </c>
      <c r="R53" s="86">
        <f t="shared" si="18"/>
        <v>47169.17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15750.95</v>
      </c>
      <c r="BP53" s="86">
        <f t="shared" si="19"/>
        <v>0</v>
      </c>
      <c r="BQ53" s="86">
        <f t="shared" si="19"/>
        <v>15750.95</v>
      </c>
      <c r="BR53" s="86">
        <f t="shared" si="19"/>
        <v>20520.97</v>
      </c>
      <c r="BS53" s="86">
        <f t="shared" si="19"/>
        <v>0</v>
      </c>
      <c r="BT53" s="86">
        <f t="shared" si="19"/>
        <v>20115.22</v>
      </c>
      <c r="BU53" s="86">
        <f>BU8</f>
        <v>0</v>
      </c>
      <c r="BV53" s="102">
        <f>BV8+BV20+BV28+BV35+BV42+BV46+BV51</f>
        <v>180617.77000000002</v>
      </c>
      <c r="BW53" s="87">
        <f>BW20+BW28+BW35+BW42+BW46+BW51</f>
        <v>3100</v>
      </c>
      <c r="BX53" s="87">
        <f>BX20+BX28+BX35+BX42+BX46+BX51</f>
        <v>158291.05000000002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40342.04999999999</v>
      </c>
      <c r="BW54" s="93"/>
      <c r="BX54" s="94">
        <f>IF((Spese_Rendiconto_2018!BX53-Entrate_Rendiconto_2018!E58)&lt;0,Entrate_Rendiconto_2018!E58-Spese_Rendiconto_2018!BX53,0)</f>
        <v>22947.27999999997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2019-06-04T12:37:52Z</dcterms:modified>
  <cp:category/>
  <cp:version/>
  <cp:contentType/>
  <cp:contentStatus/>
</cp:coreProperties>
</file>