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2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2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'Entrate_Rendiconto_2022'!$B$1:$E$59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'Spese_Rendiconto_2022'!$B$1:$BX$54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'Spese_Rendiconto_2022'!$B:$C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<sst xmlns="http://schemas.openxmlformats.org/spreadsheetml/2006/main" count="870" uniqueCount="149">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</sst>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65187.08</v>
      </c>
      <c r="E5" s="38"/>
    </row>
    <row r="6" spans="2:5" ht="15">
      <c r="B6" s="8"/>
      <c r="C6" s="5" t="s">
        <v>5</v>
      </c>
      <c r="D6" s="39">
        <v>27052.15</v>
      </c>
      <c r="E6" s="40"/>
    </row>
    <row r="7" spans="2:5" ht="15">
      <c r="B7" s="8"/>
      <c r="C7" s="5" t="s">
        <v>6</v>
      </c>
      <c r="D7" s="39">
        <v>1380445.7399999998</v>
      </c>
      <c r="E7" s="40"/>
    </row>
    <row r="8" spans="2:5" ht="15.75" thickBot="1">
      <c r="B8" s="9"/>
      <c r="C8" s="6" t="s">
        <v>7</v>
      </c>
      <c r="D8" s="41"/>
      <c r="E8" s="42">
        <v>941030.99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943564</v>
      </c>
      <c r="E18" s="45">
        <v>948564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943564</v>
      </c>
      <c r="E23" s="51">
        <f>E18+E19+E20+E21+E22</f>
        <v>948564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24341.719999999998</v>
      </c>
      <c r="E25" s="45">
        <v>19386.519999999997</v>
      </c>
    </row>
    <row r="26" spans="2:5" ht="15">
      <c r="B26" s="13">
        <v>30200</v>
      </c>
      <c r="C26" s="54" t="s">
        <v>28</v>
      </c>
      <c r="D26" s="39">
        <v>8555.33</v>
      </c>
      <c r="E26" s="45">
        <v>8555.33</v>
      </c>
    </row>
    <row r="27" spans="2:5" ht="15">
      <c r="B27" s="13">
        <v>30300</v>
      </c>
      <c r="C27" s="54" t="s">
        <v>29</v>
      </c>
      <c r="D27" s="39">
        <v>0.01</v>
      </c>
      <c r="E27" s="45">
        <v>0.01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2963.02</v>
      </c>
      <c r="E29" s="50">
        <v>3520.2300000000005</v>
      </c>
    </row>
    <row r="30" spans="2:5" ht="15.75" thickBot="1">
      <c r="B30" s="16">
        <v>30000</v>
      </c>
      <c r="C30" s="15" t="s">
        <v>32</v>
      </c>
      <c r="D30" s="48">
        <f>D25+D26+D27+D28+D29</f>
        <v>35860.079999999994</v>
      </c>
      <c r="E30" s="51">
        <f>E25+E26+E27+E28+E29</f>
        <v>31462.089999999997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24500</v>
      </c>
      <c r="E33" s="59">
        <v>116359.97000000002</v>
      </c>
    </row>
    <row r="34" spans="2:5" ht="15">
      <c r="B34" s="13">
        <v>40300</v>
      </c>
      <c r="C34" s="54" t="s">
        <v>37</v>
      </c>
      <c r="D34" s="61">
        <v>171749</v>
      </c>
      <c r="E34" s="45">
        <v>185315.75999999998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196249</v>
      </c>
      <c r="E37" s="51">
        <f>E32+E33+E34+E35+E36</f>
        <v>301675.73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264158.44</v>
      </c>
      <c r="E54" s="45">
        <v>262043.23000000004</v>
      </c>
    </row>
    <row r="55" spans="2:5" ht="15">
      <c r="B55" s="13">
        <v>90200</v>
      </c>
      <c r="C55" s="54" t="s">
        <v>62</v>
      </c>
      <c r="D55" s="61">
        <v>0</v>
      </c>
      <c r="E55" s="62">
        <v>0</v>
      </c>
    </row>
    <row r="56" spans="2:5" ht="15.75" thickBot="1">
      <c r="B56" s="16">
        <v>90000</v>
      </c>
      <c r="C56" s="15" t="s">
        <v>63</v>
      </c>
      <c r="D56" s="48">
        <f>D54+D55</f>
        <v>264158.44</v>
      </c>
      <c r="E56" s="51">
        <f>E54+E55</f>
        <v>262043.23000000004</v>
      </c>
    </row>
    <row r="57" spans="2:5" ht="16.5" thickBot="1" thickTop="1">
      <c r="B57" s="109" t="s">
        <v>64</v>
      </c>
      <c r="C57" s="110"/>
      <c r="D57" s="52">
        <f>D16+D23+D30+D37+D43+D49+D52+D56</f>
        <v>1439831.52</v>
      </c>
      <c r="E57" s="55">
        <f>E16+E23+E30+E37+E43+E49+E52+E56</f>
        <v>1543745.0499999998</v>
      </c>
    </row>
    <row r="58" spans="2:5" ht="16.5" thickBot="1" thickTop="1">
      <c r="B58" s="109" t="s">
        <v>65</v>
      </c>
      <c r="C58" s="110"/>
      <c r="D58" s="52">
        <f>D57+D5+D6+D7+D8</f>
        <v>2912516.4899999998</v>
      </c>
      <c r="E58" s="55">
        <f>E57+E5+E6+E7+E8</f>
        <v>2484776.04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IF((Spese_Rendiconto_2022!BV53+Spese_Rendiconto_2022!BW53-Entrate_Rendiconto_2022!D58)&gt;0,Spese_Rendiconto_2022!BV53+Spese_Rendiconto_2022!BW53-Entrate_Rendiconto_2022!D58,0)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507411.89999999997</v>
      </c>
      <c r="E10" s="89">
        <v>0</v>
      </c>
      <c r="F10" s="90">
        <v>496555.8900000001</v>
      </c>
      <c r="G10" s="88"/>
      <c r="H10" s="89"/>
      <c r="I10" s="90"/>
      <c r="J10" s="97"/>
      <c r="K10" s="89"/>
      <c r="L10" s="101"/>
      <c r="M10" s="91"/>
      <c r="N10" s="89"/>
      <c r="O10" s="90"/>
      <c r="P10" s="91">
        <v>0</v>
      </c>
      <c r="Q10" s="89">
        <v>0</v>
      </c>
      <c r="R10" s="90">
        <v>0</v>
      </c>
      <c r="S10" s="91"/>
      <c r="T10" s="89"/>
      <c r="U10" s="90"/>
      <c r="V10" s="91">
        <v>0</v>
      </c>
      <c r="W10" s="89">
        <v>0</v>
      </c>
      <c r="X10" s="90">
        <v>0</v>
      </c>
      <c r="Y10" s="91"/>
      <c r="Z10" s="89"/>
      <c r="AA10" s="90"/>
      <c r="AB10" s="91">
        <v>303763.18</v>
      </c>
      <c r="AC10" s="89">
        <v>0</v>
      </c>
      <c r="AD10" s="90">
        <v>310450.61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811175.08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807006.5</v>
      </c>
    </row>
    <row r="11" spans="2:76" ht="15">
      <c r="B11" s="13">
        <v>102</v>
      </c>
      <c r="C11" s="25" t="s">
        <v>92</v>
      </c>
      <c r="D11" s="88">
        <v>28778.82</v>
      </c>
      <c r="E11" s="89">
        <v>0</v>
      </c>
      <c r="F11" s="90">
        <v>28778.819999999996</v>
      </c>
      <c r="G11" s="88"/>
      <c r="H11" s="89"/>
      <c r="I11" s="90"/>
      <c r="J11" s="97"/>
      <c r="K11" s="89"/>
      <c r="L11" s="101"/>
      <c r="M11" s="91"/>
      <c r="N11" s="89"/>
      <c r="O11" s="90"/>
      <c r="P11" s="91">
        <v>0</v>
      </c>
      <c r="Q11" s="89">
        <v>0</v>
      </c>
      <c r="R11" s="90">
        <v>0</v>
      </c>
      <c r="S11" s="91"/>
      <c r="T11" s="89"/>
      <c r="U11" s="90"/>
      <c r="V11" s="91">
        <v>0</v>
      </c>
      <c r="W11" s="89">
        <v>0</v>
      </c>
      <c r="X11" s="90">
        <v>0</v>
      </c>
      <c r="Y11" s="91"/>
      <c r="Z11" s="89"/>
      <c r="AA11" s="90"/>
      <c r="AB11" s="91">
        <v>26520.69</v>
      </c>
      <c r="AC11" s="89">
        <v>0</v>
      </c>
      <c r="AD11" s="90">
        <v>26520.689999999995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55299.509999999995</v>
      </c>
      <c r="BW11" s="77">
        <f t="shared" si="1"/>
        <v>0</v>
      </c>
      <c r="BX11" s="79">
        <f t="shared" si="2"/>
        <v>55299.509999999995</v>
      </c>
    </row>
    <row r="12" spans="2:76" ht="15">
      <c r="B12" s="13">
        <v>103</v>
      </c>
      <c r="C12" s="25" t="s">
        <v>93</v>
      </c>
      <c r="D12" s="88">
        <v>164278.55000000002</v>
      </c>
      <c r="E12" s="89">
        <v>30644.45</v>
      </c>
      <c r="F12" s="90">
        <v>169736.20999999996</v>
      </c>
      <c r="G12" s="88"/>
      <c r="H12" s="89"/>
      <c r="I12" s="90"/>
      <c r="J12" s="97"/>
      <c r="K12" s="89"/>
      <c r="L12" s="101"/>
      <c r="M12" s="91"/>
      <c r="N12" s="89"/>
      <c r="O12" s="90"/>
      <c r="P12" s="91">
        <v>0</v>
      </c>
      <c r="Q12" s="89">
        <v>0</v>
      </c>
      <c r="R12" s="90">
        <v>0</v>
      </c>
      <c r="S12" s="91"/>
      <c r="T12" s="89"/>
      <c r="U12" s="90"/>
      <c r="V12" s="91">
        <v>0</v>
      </c>
      <c r="W12" s="89">
        <v>0</v>
      </c>
      <c r="X12" s="90">
        <v>0</v>
      </c>
      <c r="Y12" s="91"/>
      <c r="Z12" s="89"/>
      <c r="AA12" s="90"/>
      <c r="AB12" s="91">
        <v>141588.97</v>
      </c>
      <c r="AC12" s="89">
        <v>23381.2</v>
      </c>
      <c r="AD12" s="90">
        <v>139556.49999999997</v>
      </c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305867.52</v>
      </c>
      <c r="BW12" s="77">
        <f t="shared" si="1"/>
        <v>54025.65</v>
      </c>
      <c r="BX12" s="79">
        <f t="shared" si="2"/>
        <v>309292.70999999996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>
        <v>0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0</v>
      </c>
      <c r="BJ18" s="89">
        <v>0</v>
      </c>
      <c r="BK18" s="101">
        <v>0</v>
      </c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12079.15</v>
      </c>
      <c r="E19" s="89">
        <v>0</v>
      </c>
      <c r="F19" s="90">
        <v>13299.15</v>
      </c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>
        <v>0</v>
      </c>
      <c r="S19" s="97"/>
      <c r="T19" s="89"/>
      <c r="U19" s="101"/>
      <c r="V19" s="97">
        <v>0</v>
      </c>
      <c r="W19" s="89">
        <v>0</v>
      </c>
      <c r="X19" s="101">
        <v>0</v>
      </c>
      <c r="Y19" s="97"/>
      <c r="Z19" s="89"/>
      <c r="AA19" s="101"/>
      <c r="AB19" s="97">
        <v>0</v>
      </c>
      <c r="AC19" s="89">
        <v>0</v>
      </c>
      <c r="AD19" s="101">
        <v>0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12079.15</v>
      </c>
      <c r="BW19" s="77">
        <f t="shared" si="1"/>
        <v>0</v>
      </c>
      <c r="BX19" s="79">
        <f t="shared" si="2"/>
        <v>13299.15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712548.42</v>
      </c>
      <c r="E20" s="78">
        <f t="shared" si="3"/>
        <v>30644.45</v>
      </c>
      <c r="F20" s="79">
        <f t="shared" si="3"/>
        <v>708370.0700000001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471872.83999999997</v>
      </c>
      <c r="AC20" s="78">
        <f t="shared" si="3"/>
        <v>23381.2</v>
      </c>
      <c r="AD20" s="77">
        <f t="shared" si="3"/>
        <v>476527.79999999993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1184421.2599999998</v>
      </c>
      <c r="BW20" s="77">
        <f>BW10+BW11+BW12+BW13+BW14+BW15+BW16+BW17+BW18+BW19</f>
        <v>54025.65</v>
      </c>
      <c r="BX20" s="95">
        <f>BX10+BX11+BX12+BX13+BX14+BX15+BX16+BX17+BX18+BX19</f>
        <v>1184897.8699999999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24845.38</v>
      </c>
      <c r="E24" s="89">
        <v>5536.15</v>
      </c>
      <c r="F24" s="90">
        <v>43502.93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>
        <v>0</v>
      </c>
      <c r="S24" s="97"/>
      <c r="T24" s="89"/>
      <c r="U24" s="101"/>
      <c r="V24" s="97"/>
      <c r="W24" s="89"/>
      <c r="X24" s="101"/>
      <c r="Y24" s="97"/>
      <c r="Z24" s="89"/>
      <c r="AA24" s="101"/>
      <c r="AB24" s="97">
        <v>12487.319999999998</v>
      </c>
      <c r="AC24" s="89">
        <v>15723</v>
      </c>
      <c r="AD24" s="101">
        <v>32029.93</v>
      </c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37332.7</v>
      </c>
      <c r="BW24" s="77">
        <f t="shared" si="4"/>
        <v>21259.15</v>
      </c>
      <c r="BX24" s="79">
        <f t="shared" si="4"/>
        <v>75532.86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>
        <v>0</v>
      </c>
      <c r="Y27" s="97"/>
      <c r="Z27" s="89"/>
      <c r="AA27" s="101"/>
      <c r="AB27" s="97">
        <v>55095.19</v>
      </c>
      <c r="AC27" s="89">
        <v>53437.05</v>
      </c>
      <c r="AD27" s="101">
        <v>32053.36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55095.19</v>
      </c>
      <c r="BW27" s="77">
        <f t="shared" si="4"/>
        <v>53437.05</v>
      </c>
      <c r="BX27" s="79">
        <f t="shared" si="4"/>
        <v>32053.36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24845.38</v>
      </c>
      <c r="E28" s="78">
        <f t="shared" si="5"/>
        <v>5536.15</v>
      </c>
      <c r="F28" s="79">
        <f t="shared" si="5"/>
        <v>43502.93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67582.51</v>
      </c>
      <c r="AC28" s="78">
        <f t="shared" si="5"/>
        <v>69160.05</v>
      </c>
      <c r="AD28" s="77">
        <f t="shared" si="5"/>
        <v>64083.29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92427.89</v>
      </c>
      <c r="BW28" s="77">
        <f>BW23+BW24+BW25+BW26+BW27</f>
        <v>74696.20000000001</v>
      </c>
      <c r="BX28" s="95">
        <f>BX23+BX24+BX25+BX26+BX27</f>
        <v>107586.22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264158.44</v>
      </c>
      <c r="BS49" s="89">
        <v>0</v>
      </c>
      <c r="BT49" s="101">
        <v>263049.02999999997</v>
      </c>
      <c r="BU49" s="76"/>
      <c r="BV49" s="85">
        <f aca="true" t="shared" si="15" ref="BV49:BX50">D49+G49+J49+M49+P49+S49+V49+Y49+AB49+AE49+AH49+AK49+AN49+AQ49+AT49+AW49+AZ49+BC49+BF49+BI49+BL49+BO49+BR49</f>
        <v>264158.44</v>
      </c>
      <c r="BW49" s="77">
        <f t="shared" si="15"/>
        <v>0</v>
      </c>
      <c r="BX49" s="79">
        <f t="shared" si="15"/>
        <v>263049.02999999997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0</v>
      </c>
      <c r="BS50" s="89">
        <v>0</v>
      </c>
      <c r="BT50" s="101">
        <v>0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264158.44</v>
      </c>
      <c r="BS51" s="78">
        <f>BS49+BS50</f>
        <v>0</v>
      </c>
      <c r="BT51" s="77">
        <f>BT49+BT50</f>
        <v>263049.02999999997</v>
      </c>
      <c r="BU51" s="85"/>
      <c r="BV51" s="85">
        <f>BV49+BV50</f>
        <v>264158.44</v>
      </c>
      <c r="BW51" s="77">
        <f>BW49+BW50</f>
        <v>0</v>
      </c>
      <c r="BX51" s="95">
        <f>BX49+BX50</f>
        <v>263049.02999999997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737393.8</v>
      </c>
      <c r="E53" s="86">
        <f t="shared" si="18"/>
        <v>36180.6</v>
      </c>
      <c r="F53" s="86">
        <f t="shared" si="18"/>
        <v>751873.0000000001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539455.35</v>
      </c>
      <c r="AC53" s="86">
        <f t="shared" si="18"/>
        <v>92541.25</v>
      </c>
      <c r="AD53" s="86">
        <f t="shared" si="18"/>
        <v>540611.09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264158.44</v>
      </c>
      <c r="BS53" s="86">
        <f t="shared" si="19"/>
        <v>0</v>
      </c>
      <c r="BT53" s="86">
        <f t="shared" si="19"/>
        <v>263049.02999999997</v>
      </c>
      <c r="BU53" s="86">
        <f>BU8</f>
        <v>0</v>
      </c>
      <c r="BV53" s="102">
        <f>BV8+BV20+BV28+BV35+BV42+BV46+BV51</f>
        <v>1541007.5899999996</v>
      </c>
      <c r="BW53" s="87">
        <f>BW20+BW28+BW35+BW42+BW46+BW51</f>
        <v>128721.85</v>
      </c>
      <c r="BX53" s="87">
        <f>BX20+BX28+BX35+BX42+BX46+BX51</f>
        <v>1555533.1199999999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IF((Spese_Rendiconto_2022!BV53+Spese_Rendiconto_2022!BW53-Entrate_Rendiconto_2022!D58)&lt;0,Entrate_Rendiconto_2022!D58-Spese_Rendiconto_2022!BV53-Spese_Rendiconto_2022!BW53,0)</f>
        <v>1242787.05</v>
      </c>
      <c r="BW54" s="93"/>
      <c r="BX54" s="94">
        <f>IF((Spese_Rendiconto_2022!BX53-Entrate_Rendiconto_2022!E58)&lt;0,Entrate_Rendiconto_2022!E58-Spese_Rendiconto_2022!BX53,0)</f>
        <v>929242.9200000002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2023-06-12T09:05:58Z</dcterms:modified>
  <cp:category/>
  <cp:version/>
  <cp:contentType/>
  <cp:contentStatus/>
</cp:coreProperties>
</file>