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firstSheet="3" activeTab="3"/>
  </bookViews>
  <sheets>
    <sheet name="Entrate_Bilancio_Anno0" sheetId="1" state="hidden" r:id="rId1"/>
    <sheet name="Entrate_Bilancio_Anno1" sheetId="2" state="hidden" r:id="rId2"/>
    <sheet name="Entrate_Bilancio_Anno2" sheetId="3" state="hidden" r:id="rId3"/>
    <sheet name="Entrate_Rendiconto_2021" sheetId="4" r:id="rId4"/>
    <sheet name="Spese_Bilancio_Anno0" sheetId="5" state="hidden" r:id="rId5"/>
    <sheet name="Spese_Bilancio_Anno1" sheetId="6" state="hidden" r:id="rId6"/>
    <sheet name="Spese_Bilancio_Anno2" sheetId="7" state="hidden" r:id="rId7"/>
    <sheet name="Spese_Rendiconto_2021" sheetId="8" r:id="rId8"/>
  </sheets>
  <definedNames>
    <definedName name="_xlnm.Print_Area" localSheetId="0">'Entrate_Bilancio_Anno0'!$B$1:$E$58</definedName>
    <definedName name="_xlnm.Print_Area" localSheetId="1">'Entrate_Bilancio_Anno1'!$B$1:$E$58</definedName>
    <definedName name="_xlnm.Print_Area" localSheetId="2">'Entrate_Bilancio_Anno2'!$B$1:$E$58</definedName>
    <definedName name="_xlnm.Print_Area" localSheetId="3">'Entrate_Rendiconto_2021'!$B$1:$E$59</definedName>
    <definedName name="_xlnm.Print_Area" localSheetId="4">'Spese_Bilancio_Anno0'!$B$1:$BX$53</definedName>
    <definedName name="_xlnm.Print_Area" localSheetId="5">'Spese_Bilancio_Anno1'!$B$1:$BX$53</definedName>
    <definedName name="_xlnm.Print_Area" localSheetId="6">'Spese_Bilancio_Anno2'!$B$1:$BX$53</definedName>
    <definedName name="_xlnm.Print_Area" localSheetId="7">'Spese_Rendiconto_2021'!$B$1:$BX$54</definedName>
    <definedName name="_xlnm.Print_Titles" localSheetId="4">'Spese_Bilancio_Anno0'!$B:$C</definedName>
    <definedName name="_xlnm.Print_Titles" localSheetId="5">'Spese_Bilancio_Anno1'!$B:$C</definedName>
    <definedName name="_xlnm.Print_Titles" localSheetId="6">'Spese_Bilancio_Anno2'!$B:$C</definedName>
    <definedName name="_xlnm.Print_Titles" localSheetId="7">'Spese_Rendiconto_2021'!$B:$C</definedName>
  </definedNames>
  <calcPr fullCalcOnLoad="1"/>
</workbook>
</file>

<file path=xl/sharedStrings.xml><?xml version="1.0" encoding="utf-8"?>
<sst xmlns="http://schemas.openxmlformats.org/spreadsheetml/2006/main" count="870" uniqueCount="149">
  <si>
    <t>DENOMINAZIONE</t>
  </si>
  <si>
    <t>COMPETENZA</t>
  </si>
  <si>
    <t>CASSA</t>
  </si>
  <si>
    <t>TITOLO 
TIPOLOGIA</t>
  </si>
  <si>
    <t xml:space="preserve">Fondo pluriennale vincolato per spese correnti </t>
  </si>
  <si>
    <t xml:space="preserve">Fondo pluriennale vincolato per spese in conto capitale </t>
  </si>
  <si>
    <t xml:space="preserve">Utilizzo Risultato di Amministrazione </t>
  </si>
  <si>
    <t>Fondo di Cassa all'1/1/esercizio di riferimento</t>
  </si>
  <si>
    <t>TITOLO 1</t>
  </si>
  <si>
    <t>Entrate correnti di natura tributaria, contributiva e perequativa</t>
  </si>
  <si>
    <t>Tipologia 104: Trasferimenti correnti da Istituzioni Sociali Private</t>
  </si>
  <si>
    <t>Tipologia 301: Fondi perequativi da Amministrazioni Centrali</t>
  </si>
  <si>
    <t>Tipologia 302: Fondi perequativi dalla Regione o Provincia autonoma (solo per Enti locali)</t>
  </si>
  <si>
    <t>Tipologia 101: Imposte, tasse e proventi assimilati</t>
  </si>
  <si>
    <t>Tipologia 103: Tributi devoluti e regolati alle autonomie speciali (solo per le Regioni)</t>
  </si>
  <si>
    <t>Tipologia 102: Tributi destinati al finanziamento della sanità (solo per le Regioni)</t>
  </si>
  <si>
    <t>Tipologia 104: Compartecipazioni di tributi</t>
  </si>
  <si>
    <t>Totale TITOLO 1: Entrate correnti di natura tributaria, contributiva e perequativa</t>
  </si>
  <si>
    <t>TITOLO 2</t>
  </si>
  <si>
    <t>Trasferimenti correnti</t>
  </si>
  <si>
    <t>Tipologia 101: Trasferimenti correnti da Amministrazioni pubbliche</t>
  </si>
  <si>
    <t>Tipologia 102: Trasferimenti correnti da Famiglie</t>
  </si>
  <si>
    <t>Tipologia 103: Trasferimenti correnti da Imprese</t>
  </si>
  <si>
    <t>Tipologia 105: Trasferimenti correnti dall'Unione europea e dal Resto del Mondo</t>
  </si>
  <si>
    <t>Totale TITOLO 2: Trasferimenti correnti</t>
  </si>
  <si>
    <t>TITOLO 3</t>
  </si>
  <si>
    <t>Entrate extratributarie</t>
  </si>
  <si>
    <t>Tipologia 100: Vendita di beni e servizi e proventi derivanti dalla gestione dei beni</t>
  </si>
  <si>
    <t>Tipologia 200: Proventi derivanti dall'attività di controllo e repressione delle irregolarità e degli illeciti</t>
  </si>
  <si>
    <t>Tipologia 300: Interessi attivi</t>
  </si>
  <si>
    <t>Tipologia 400: Altre entrate da redditi da capitale</t>
  </si>
  <si>
    <t>Tipologia 500: Rimborsi e altre entrate correnti</t>
  </si>
  <si>
    <t>Totale TITOLO 3: Entrate extratributarie</t>
  </si>
  <si>
    <t>TITOLO 4</t>
  </si>
  <si>
    <t>Entrate in conto capitale</t>
  </si>
  <si>
    <t>Tipologia 100: Tributi in conto capitale</t>
  </si>
  <si>
    <t>Tipologia 200: Contributi agli investimenti</t>
  </si>
  <si>
    <t>Tipologia 300: Altri trasferimenti in conto capitale</t>
  </si>
  <si>
    <t>Tipologia 400: Entrate da alienazione di beni materiali e immateriali</t>
  </si>
  <si>
    <t>Tipologia 500: Altre entrate in conto capitale</t>
  </si>
  <si>
    <t>Totale TITOLO 4: Entrate in conto capitale</t>
  </si>
  <si>
    <t>TITOLO 5</t>
  </si>
  <si>
    <t>Entrate da riduzione di attività finanziarie</t>
  </si>
  <si>
    <t>Tipologia 100: Alienazione di attività finanziarie</t>
  </si>
  <si>
    <t>Tipologia 300: Riscossione crediti di medio-lungo termine</t>
  </si>
  <si>
    <t>Tipologia 200: Riscossione di crediti di breve termine</t>
  </si>
  <si>
    <t>Tipologia 400: Altre entrate per riduzione di attività finanziarie</t>
  </si>
  <si>
    <t>Totale TITOLO 5: Entrate da riduzione di attività finanziarie</t>
  </si>
  <si>
    <t>TITOLO 6</t>
  </si>
  <si>
    <t>Accensione prestiti</t>
  </si>
  <si>
    <t>Tipologia 100: Emissione di titoli obbligazionari</t>
  </si>
  <si>
    <t>Tipologia 300: Accensione mutui e altri finanziamenti a medio lungo termine</t>
  </si>
  <si>
    <t>Tipologia 400: Altre forme di indebitamento</t>
  </si>
  <si>
    <t>Tipologia 200: Accensione prestiti a breve termine</t>
  </si>
  <si>
    <t>Totale TITOLO 6: Accensione prestiti</t>
  </si>
  <si>
    <t>TITOLO 7</t>
  </si>
  <si>
    <t>Anticipazioni da istituto tesoriere/cassiere</t>
  </si>
  <si>
    <t>Tipologia 100: Anticipazioni da istituto tesoriere/cassiere</t>
  </si>
  <si>
    <t>Totale TITOLO 7: Anticipazioni da istituto tesoriere/cassiere</t>
  </si>
  <si>
    <t>TITOLO 9</t>
  </si>
  <si>
    <t>Entrate per conto terzi e partite di giro</t>
  </si>
  <si>
    <t>Tipologia 100: Entrate per partite di giro</t>
  </si>
  <si>
    <t>Tipologia 200: Entrate per conto terzi</t>
  </si>
  <si>
    <t>Totale TITOLO 9: Entrate per conto terzi e partite di giro</t>
  </si>
  <si>
    <t>TOTALE TITOLI</t>
  </si>
  <si>
    <t>TOTALE GENERALE DELLE ENTRATE</t>
  </si>
  <si>
    <t>Entrate</t>
  </si>
  <si>
    <t>Competenza</t>
  </si>
  <si>
    <t>di cui fondo pluriennale vincolato</t>
  </si>
  <si>
    <t>Cassa</t>
  </si>
  <si>
    <t>Servizi istituzionali, 
generali e di gestione</t>
  </si>
  <si>
    <t>Giustizia</t>
  </si>
  <si>
    <t>Ordine pubblico e sicurezza</t>
  </si>
  <si>
    <t>Istruzione e diritto allo studio</t>
  </si>
  <si>
    <t>Tutela e valorizzazione dei beni e
delle attività culturali</t>
  </si>
  <si>
    <t>Politiche giovanili, sport e tempo libero</t>
  </si>
  <si>
    <t>Turismo</t>
  </si>
  <si>
    <t>Assetto del territorio ed edilizia abitativa</t>
  </si>
  <si>
    <t>Sviluppo sostenibile e tutela del territorio e dell'ambiente</t>
  </si>
  <si>
    <t>Trasporti e diritto alla mobilità</t>
  </si>
  <si>
    <t>Soccorso Civile</t>
  </si>
  <si>
    <t>Diritti sociali, politiche sociali e famiglia</t>
  </si>
  <si>
    <t>Tutela della salute</t>
  </si>
  <si>
    <t>Sviluppo economico e competitività</t>
  </si>
  <si>
    <t>Politiche per il lavoro e la formazione professionale</t>
  </si>
  <si>
    <t>Agricoltura, politiche agroalimentari e pesca</t>
  </si>
  <si>
    <t>Energia e diversificazione delle fonti energetiche</t>
  </si>
  <si>
    <t>Relazioni con le altre autonomie territoriali e locali</t>
  </si>
  <si>
    <t xml:space="preserve">Relazioni internazionali </t>
  </si>
  <si>
    <t>Fondi e accantonamenti</t>
  </si>
  <si>
    <t>TITOLO 1 - Spese correnti</t>
  </si>
  <si>
    <t>Redditi da lavoro dipendente</t>
  </si>
  <si>
    <t>Imposte e tasse a carico dell'ente</t>
  </si>
  <si>
    <t>Acquisto di beni e servizi</t>
  </si>
  <si>
    <t>Trasferimenti di tributi (solo per le Regioni)</t>
  </si>
  <si>
    <t>Interessi passivi</t>
  </si>
  <si>
    <t>Altre spese per redditi da capitale</t>
  </si>
  <si>
    <t>Rimborsi e poste correttive delle entrate</t>
  </si>
  <si>
    <t>Altre spese correnti</t>
  </si>
  <si>
    <t>Fondi perequativi (solo per le Regioni)</t>
  </si>
  <si>
    <t>Totale TITOLO 1</t>
  </si>
  <si>
    <t>RIPIANO DISAVANZO NELL'ESERCIZIO</t>
  </si>
  <si>
    <t>TITOLO 2 - Spese in conto capitale</t>
  </si>
  <si>
    <t xml:space="preserve"> Tributi in conto capitale a carico dell'ente</t>
  </si>
  <si>
    <t>Investimenti fissi lordi e acquisto di terreni</t>
  </si>
  <si>
    <t xml:space="preserve"> Contributi agli investimenti</t>
  </si>
  <si>
    <t>Altri trasferimenti in conto capitale</t>
  </si>
  <si>
    <t>Altre spese in conto capitale</t>
  </si>
  <si>
    <t>Totale TITOLO 2</t>
  </si>
  <si>
    <t>TITOLO 3 - Spese per incremento di attività finanziarie</t>
  </si>
  <si>
    <t>Acquisizioni di attività finanziarie</t>
  </si>
  <si>
    <t>Concessione crediti di breve termine</t>
  </si>
  <si>
    <t>Concessione crediti di medio-lungo termine</t>
  </si>
  <si>
    <t xml:space="preserve"> Altre spese per incremento di attività finanziarie</t>
  </si>
  <si>
    <t xml:space="preserve"> Totale TITOLO 3</t>
  </si>
  <si>
    <t>TITOLO 4 - Rimborso di prestiti</t>
  </si>
  <si>
    <t xml:space="preserve"> Rimborso prestiti a breve termine</t>
  </si>
  <si>
    <t xml:space="preserve"> Rimborso mutui e altri finanziamenti a medio lungo termine</t>
  </si>
  <si>
    <t xml:space="preserve"> Rimborso di altre forme di indebitamento</t>
  </si>
  <si>
    <t xml:space="preserve"> Totale TITOLO 4</t>
  </si>
  <si>
    <t>Chiusura Anticipazioni ricevute da istituto tesoriere/cassiere</t>
  </si>
  <si>
    <t>Totale TITOLO 5</t>
  </si>
  <si>
    <t>TITOLO 7 - Uscite per conto terzi e partite di giro</t>
  </si>
  <si>
    <t>Uscite per partite di giro</t>
  </si>
  <si>
    <t xml:space="preserve"> Uscite per conto terzi</t>
  </si>
  <si>
    <t>Totale TITOLO 7</t>
  </si>
  <si>
    <t>TOTALE MISSIONI - TOTALE GENERALE DELLE SPESE</t>
  </si>
  <si>
    <t>Debito pubblico</t>
  </si>
  <si>
    <t>Anticipazioni finanziarie</t>
  </si>
  <si>
    <t>Servizi per conto terzi</t>
  </si>
  <si>
    <t>Ripiano disavanzo</t>
  </si>
  <si>
    <t>Totale generale delle spese</t>
  </si>
  <si>
    <t>Spese</t>
  </si>
  <si>
    <t>(*) Indicare gli accertamenti e le riscossioni, salvo che per le prime quattro righe che indicano previsioni definitive.</t>
  </si>
  <si>
    <t>(**) Voce da riportare solo se si registra un disavanzo, nel caso in cui il totale generale delle spese di competenza (impegni + FPV) è superiore al totale generale delle entrate.</t>
  </si>
  <si>
    <t>(**) Voce da riportare solo in presenza di un avanzo o di un fondo di cassa , nel caso in cui il totale generale delle entrate è superiore al totale generale delle spese, distintamente per la competenza (compreso il FPV) e per la cassa.</t>
  </si>
  <si>
    <t>(*) Indicare gli impegni, le previsioni definitive relative al fondo pluriennale vincolato e i pagamenti, salvo che per la prima voce che riporta la previsione definitiva.</t>
  </si>
  <si>
    <t>TITOLI E MACROAGGREGATI DI SPESA / MISSIONI</t>
  </si>
  <si>
    <t xml:space="preserve"> Rimborso di titoli obbligazionari</t>
  </si>
  <si>
    <t>TITOLO 5 - Chiusura Anticipazioni ricevute da istituto tesoriere/cassiere</t>
  </si>
  <si>
    <t>Impegni</t>
  </si>
  <si>
    <t>fondo pluriennale vincolato</t>
  </si>
  <si>
    <t>Dati previsionali anno .....................…</t>
  </si>
  <si>
    <t>(**)</t>
  </si>
  <si>
    <t>(*)</t>
  </si>
  <si>
    <t>DISAVANZO FORMATOSI NELL'ESERCIZIO 
(Totale generale delle spese di competenza -Totale generale delle entrate di competenza)</t>
  </si>
  <si>
    <t>Dati previsionali anno …...............</t>
  </si>
  <si>
    <t>AVANZO FORMATOSI NELL'ESERCIZIO/FONDO DI CASSA 
(Totale generale delle entrate - Totale generale delle spese)</t>
  </si>
  <si>
    <t>Dati di rendiconto anno 2021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</si>
</sst>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i/>
      <sz val="9"/>
      <color indexed="8"/>
      <name val="Calibri"/>
      <family val="2"/>
    </font>
    <font>
      <b/>
      <sz val="16"/>
      <color indexed="8"/>
      <name val="Calibri"/>
      <family val="2"/>
    </font>
    <font>
      <b/>
      <i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i/>
      <sz val="9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b/>
      <sz val="12"/>
      <color theme="1"/>
      <name val="Calibri"/>
      <family val="2"/>
    </font>
    <font>
      <i/>
      <sz val="9"/>
      <color theme="1"/>
      <name val="Calibri"/>
      <family val="2"/>
    </font>
    <font>
      <b/>
      <sz val="16"/>
      <color theme="1"/>
      <name val="Calibri"/>
      <family val="2"/>
    </font>
    <font>
      <b/>
      <i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/>
      <right/>
      <top/>
      <bottom style="thin"/>
    </border>
    <border>
      <left style="double"/>
      <right style="thin"/>
      <top/>
      <bottom style="thin"/>
    </border>
    <border>
      <left style="thin"/>
      <right/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double"/>
      <bottom/>
    </border>
    <border>
      <left style="thin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/>
      <bottom style="thin"/>
    </border>
    <border>
      <left style="double"/>
      <right style="double"/>
      <top/>
      <bottom style="thin"/>
    </border>
    <border>
      <left style="thin"/>
      <right style="thin"/>
      <top style="double"/>
      <bottom style="thin">
        <color theme="0" tint="-0.1499900072813034"/>
      </bottom>
    </border>
    <border>
      <left style="thin"/>
      <right style="double"/>
      <top style="double"/>
      <bottom style="thin">
        <color theme="0" tint="-0.1499900072813034"/>
      </bottom>
    </border>
    <border>
      <left style="thin"/>
      <right style="thin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/>
      <bottom style="double"/>
    </border>
    <border>
      <left style="thin"/>
      <right style="double"/>
      <top/>
      <bottom style="thin">
        <color theme="0" tint="-0.1499900072813034"/>
      </bottom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double"/>
      <top/>
      <bottom/>
    </border>
    <border>
      <left style="thin"/>
      <right style="double"/>
      <top style="thin"/>
      <bottom style="double"/>
    </border>
    <border>
      <left style="thin"/>
      <right style="double"/>
      <top style="double"/>
      <bottom/>
    </border>
    <border>
      <left style="thin"/>
      <right style="double"/>
      <top style="thin">
        <color theme="0" tint="-0.1499900072813034"/>
      </top>
      <bottom/>
    </border>
    <border>
      <left style="thin"/>
      <right style="thin"/>
      <top style="thin">
        <color theme="0" tint="-0.1499900072813034"/>
      </top>
      <bottom style="thin"/>
    </border>
    <border>
      <left style="thin"/>
      <right style="thin"/>
      <top style="thin">
        <color theme="0" tint="-0.1499900072813034"/>
      </top>
      <bottom/>
    </border>
    <border>
      <left style="thin"/>
      <right style="double"/>
      <top style="thin">
        <color theme="0" tint="-0.1499900072813034"/>
      </top>
      <bottom style="thin"/>
    </border>
    <border>
      <left style="thin"/>
      <right>
        <color indexed="63"/>
      </right>
      <top style="double"/>
      <bottom style="double"/>
    </border>
    <border>
      <left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>
        <color indexed="63"/>
      </left>
      <right style="thin"/>
      <top style="thin"/>
      <bottom/>
    </border>
    <border>
      <left style="double"/>
      <right style="double"/>
      <top style="thin"/>
      <bottom style="double"/>
    </border>
    <border>
      <left/>
      <right style="double"/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/>
      <right/>
      <top style="thin"/>
      <bottom style="thin"/>
    </border>
    <border>
      <left style="double"/>
      <right/>
      <top style="thin"/>
      <bottom style="thin"/>
    </border>
    <border>
      <left>
        <color indexed="63"/>
      </left>
      <right style="double"/>
      <top style="thin"/>
      <bottom/>
    </border>
    <border>
      <left style="double"/>
      <right/>
      <top style="thin"/>
      <bottom style="double"/>
    </border>
    <border>
      <left style="double"/>
      <right/>
      <top style="double"/>
      <bottom style="double"/>
    </border>
    <border>
      <left/>
      <right style="thin"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/>
      <bottom/>
    </border>
    <border>
      <left style="double"/>
      <right/>
      <top/>
      <bottom style="double"/>
    </border>
    <border>
      <left/>
      <right>
        <color indexed="63"/>
      </right>
      <top/>
      <bottom style="double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/>
      <right>
        <color indexed="63"/>
      </right>
      <top style="thin"/>
      <bottom style="double"/>
    </border>
    <border>
      <left style="double"/>
      <right style="double"/>
      <top style="double"/>
      <bottom/>
    </border>
    <border>
      <left/>
      <right style="double"/>
      <top style="double"/>
      <bottom/>
    </border>
    <border>
      <left style="double"/>
      <right/>
      <top/>
      <bottom style="thin"/>
    </border>
    <border>
      <left/>
      <right style="double"/>
      <top/>
      <bottom style="thin"/>
    </border>
    <border>
      <left/>
      <right style="double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41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 vertical="center"/>
    </xf>
    <xf numFmtId="0" fontId="45" fillId="0" borderId="10" xfId="0" applyFont="1" applyBorder="1" applyAlignment="1">
      <alignment/>
    </xf>
    <xf numFmtId="0" fontId="45" fillId="0" borderId="11" xfId="0" applyFont="1" applyBorder="1" applyAlignment="1">
      <alignment/>
    </xf>
    <xf numFmtId="0" fontId="45" fillId="0" borderId="12" xfId="0" applyFont="1" applyBorder="1" applyAlignment="1">
      <alignment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44" fillId="33" borderId="0" xfId="0" applyFont="1" applyFill="1" applyAlignment="1">
      <alignment/>
    </xf>
    <xf numFmtId="0" fontId="44" fillId="33" borderId="16" xfId="0" applyFont="1" applyFill="1" applyBorder="1" applyAlignment="1">
      <alignment/>
    </xf>
    <xf numFmtId="0" fontId="46" fillId="33" borderId="13" xfId="0" applyFont="1" applyFill="1" applyBorder="1" applyAlignment="1">
      <alignment horizontal="center"/>
    </xf>
    <xf numFmtId="0" fontId="44" fillId="33" borderId="14" xfId="0" applyFont="1" applyFill="1" applyBorder="1" applyAlignment="1">
      <alignment horizontal="center"/>
    </xf>
    <xf numFmtId="0" fontId="44" fillId="33" borderId="17" xfId="0" applyFont="1" applyFill="1" applyBorder="1" applyAlignment="1">
      <alignment horizontal="center"/>
    </xf>
    <xf numFmtId="0" fontId="46" fillId="33" borderId="18" xfId="0" applyFont="1" applyFill="1" applyBorder="1" applyAlignment="1">
      <alignment/>
    </xf>
    <xf numFmtId="0" fontId="45" fillId="33" borderId="19" xfId="0" applyFont="1" applyFill="1" applyBorder="1" applyAlignment="1">
      <alignment horizontal="center"/>
    </xf>
    <xf numFmtId="0" fontId="45" fillId="33" borderId="15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44" fillId="0" borderId="0" xfId="0" applyFont="1" applyAlignment="1">
      <alignment horizontal="left"/>
    </xf>
    <xf numFmtId="0" fontId="47" fillId="33" borderId="0" xfId="0" applyFont="1" applyFill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5" fillId="4" borderId="20" xfId="0" applyFont="1" applyFill="1" applyBorder="1" applyAlignment="1">
      <alignment horizontal="center" vertical="center" wrapText="1"/>
    </xf>
    <xf numFmtId="0" fontId="45" fillId="4" borderId="21" xfId="0" applyFont="1" applyFill="1" applyBorder="1" applyAlignment="1">
      <alignment horizontal="center" vertical="center"/>
    </xf>
    <xf numFmtId="0" fontId="45" fillId="4" borderId="22" xfId="0" applyFont="1" applyFill="1" applyBorder="1" applyAlignment="1">
      <alignment horizontal="center" vertical="center"/>
    </xf>
    <xf numFmtId="0" fontId="44" fillId="33" borderId="23" xfId="0" applyFont="1" applyFill="1" applyBorder="1" applyAlignment="1">
      <alignment/>
    </xf>
    <xf numFmtId="0" fontId="45" fillId="33" borderId="23" xfId="0" applyFont="1" applyFill="1" applyBorder="1" applyAlignment="1">
      <alignment/>
    </xf>
    <xf numFmtId="0" fontId="44" fillId="33" borderId="24" xfId="0" applyFont="1" applyFill="1" applyBorder="1" applyAlignment="1">
      <alignment/>
    </xf>
    <xf numFmtId="0" fontId="45" fillId="33" borderId="25" xfId="0" applyFont="1" applyFill="1" applyBorder="1" applyAlignment="1">
      <alignment/>
    </xf>
    <xf numFmtId="0" fontId="48" fillId="4" borderId="26" xfId="0" applyFont="1" applyFill="1" applyBorder="1" applyAlignment="1">
      <alignment horizontal="center" vertical="center"/>
    </xf>
    <xf numFmtId="0" fontId="48" fillId="4" borderId="27" xfId="0" applyFont="1" applyFill="1" applyBorder="1" applyAlignment="1">
      <alignment horizontal="center" vertical="center"/>
    </xf>
    <xf numFmtId="0" fontId="0" fillId="4" borderId="28" xfId="0" applyFill="1" applyBorder="1" applyAlignment="1">
      <alignment vertical="center"/>
    </xf>
    <xf numFmtId="0" fontId="49" fillId="4" borderId="29" xfId="0" applyFont="1" applyFill="1" applyBorder="1" applyAlignment="1">
      <alignment horizontal="center" vertical="center" wrapText="1"/>
    </xf>
    <xf numFmtId="0" fontId="0" fillId="4" borderId="30" xfId="0" applyFill="1" applyBorder="1" applyAlignment="1">
      <alignment vertical="center"/>
    </xf>
    <xf numFmtId="0" fontId="0" fillId="4" borderId="31" xfId="0" applyFill="1" applyBorder="1" applyAlignment="1">
      <alignment vertical="center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4" fontId="44" fillId="33" borderId="32" xfId="0" applyNumberFormat="1" applyFont="1" applyFill="1" applyBorder="1" applyAlignment="1" applyProtection="1">
      <alignment/>
      <protection locked="0"/>
    </xf>
    <xf numFmtId="4" fontId="44" fillId="33" borderId="33" xfId="0" applyNumberFormat="1" applyFont="1" applyFill="1" applyBorder="1" applyAlignment="1">
      <alignment/>
    </xf>
    <xf numFmtId="4" fontId="44" fillId="33" borderId="34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>
      <alignment/>
    </xf>
    <xf numFmtId="4" fontId="44" fillId="33" borderId="12" xfId="0" applyNumberFormat="1" applyFont="1" applyFill="1" applyBorder="1" applyAlignment="1">
      <alignment/>
    </xf>
    <xf numFmtId="4" fontId="44" fillId="33" borderId="36" xfId="0" applyNumberFormat="1" applyFont="1" applyFill="1" applyBorder="1" applyAlignment="1" applyProtection="1">
      <alignment/>
      <protection locked="0"/>
    </xf>
    <xf numFmtId="4" fontId="44" fillId="33" borderId="32" xfId="0" applyNumberFormat="1" applyFont="1" applyFill="1" applyBorder="1" applyAlignment="1">
      <alignment/>
    </xf>
    <xf numFmtId="4" fontId="44" fillId="33" borderId="37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 applyProtection="1">
      <alignment/>
      <protection locked="0"/>
    </xf>
    <xf numFmtId="4" fontId="44" fillId="33" borderId="38" xfId="0" applyNumberFormat="1" applyFont="1" applyFill="1" applyBorder="1" applyAlignment="1" applyProtection="1">
      <alignment/>
      <protection locked="0"/>
    </xf>
    <xf numFmtId="4" fontId="44" fillId="33" borderId="30" xfId="0" applyNumberFormat="1" applyFont="1" applyFill="1" applyBorder="1" applyAlignment="1" applyProtection="1">
      <alignment/>
      <protection locked="0"/>
    </xf>
    <xf numFmtId="4" fontId="44" fillId="33" borderId="39" xfId="0" applyNumberFormat="1" applyFont="1" applyFill="1" applyBorder="1" applyAlignment="1">
      <alignment/>
    </xf>
    <xf numFmtId="4" fontId="44" fillId="33" borderId="11" xfId="0" applyNumberFormat="1" applyFont="1" applyFill="1" applyBorder="1" applyAlignment="1" applyProtection="1">
      <alignment/>
      <protection locked="0"/>
    </xf>
    <xf numFmtId="4" fontId="44" fillId="33" borderId="40" xfId="0" applyNumberFormat="1" applyFont="1" applyFill="1" applyBorder="1" applyAlignment="1" applyProtection="1">
      <alignment/>
      <protection locked="0"/>
    </xf>
    <xf numFmtId="4" fontId="44" fillId="33" borderId="41" xfId="0" applyNumberFormat="1" applyFont="1" applyFill="1" applyBorder="1" applyAlignment="1">
      <alignment/>
    </xf>
    <xf numFmtId="4" fontId="44" fillId="0" borderId="21" xfId="0" applyNumberFormat="1" applyFont="1" applyBorder="1" applyAlignment="1">
      <alignment/>
    </xf>
    <xf numFmtId="0" fontId="46" fillId="33" borderId="0" xfId="0" applyFont="1" applyFill="1" applyBorder="1" applyAlignment="1">
      <alignment/>
    </xf>
    <xf numFmtId="0" fontId="44" fillId="33" borderId="0" xfId="0" applyFont="1" applyFill="1" applyBorder="1" applyAlignment="1">
      <alignment/>
    </xf>
    <xf numFmtId="4" fontId="44" fillId="0" borderId="22" xfId="0" applyNumberFormat="1" applyFont="1" applyBorder="1" applyAlignment="1">
      <alignment/>
    </xf>
    <xf numFmtId="4" fontId="44" fillId="33" borderId="10" xfId="0" applyNumberFormat="1" applyFont="1" applyFill="1" applyBorder="1" applyAlignment="1">
      <alignment/>
    </xf>
    <xf numFmtId="4" fontId="44" fillId="33" borderId="42" xfId="0" applyNumberFormat="1" applyFont="1" applyFill="1" applyBorder="1" applyAlignment="1">
      <alignment/>
    </xf>
    <xf numFmtId="0" fontId="50" fillId="33" borderId="0" xfId="0" applyFont="1" applyFill="1" applyAlignment="1">
      <alignment horizontal="left" vertical="center"/>
    </xf>
    <xf numFmtId="4" fontId="44" fillId="33" borderId="43" xfId="0" applyNumberFormat="1" applyFont="1" applyFill="1" applyBorder="1" applyAlignment="1" applyProtection="1">
      <alignment/>
      <protection locked="0"/>
    </xf>
    <xf numFmtId="4" fontId="44" fillId="33" borderId="44" xfId="0" applyNumberFormat="1" applyFont="1" applyFill="1" applyBorder="1" applyAlignment="1" applyProtection="1">
      <alignment/>
      <protection locked="0"/>
    </xf>
    <xf numFmtId="4" fontId="44" fillId="33" borderId="45" xfId="0" applyNumberFormat="1" applyFont="1" applyFill="1" applyBorder="1" applyAlignment="1" applyProtection="1">
      <alignment/>
      <protection locked="0"/>
    </xf>
    <xf numFmtId="4" fontId="44" fillId="33" borderId="46" xfId="0" applyNumberFormat="1" applyFont="1" applyFill="1" applyBorder="1" applyAlignment="1" applyProtection="1">
      <alignment/>
      <protection locked="0"/>
    </xf>
    <xf numFmtId="4" fontId="44" fillId="0" borderId="21" xfId="0" applyNumberFormat="1" applyFont="1" applyBorder="1" applyAlignment="1" applyProtection="1">
      <alignment/>
      <protection locked="0"/>
    </xf>
    <xf numFmtId="4" fontId="44" fillId="0" borderId="22" xfId="0" applyNumberFormat="1" applyFont="1" applyBorder="1" applyAlignment="1" applyProtection="1">
      <alignment/>
      <protection locked="0"/>
    </xf>
    <xf numFmtId="0" fontId="46" fillId="0" borderId="0" xfId="0" applyFont="1" applyAlignment="1">
      <alignment horizontal="left" vertical="center"/>
    </xf>
    <xf numFmtId="0" fontId="46" fillId="33" borderId="0" xfId="0" applyFont="1" applyFill="1" applyAlignment="1">
      <alignment/>
    </xf>
    <xf numFmtId="0" fontId="51" fillId="0" borderId="0" xfId="0" applyFont="1" applyAlignment="1">
      <alignment horizontal="left"/>
    </xf>
    <xf numFmtId="0" fontId="44" fillId="33" borderId="13" xfId="0" applyFont="1" applyFill="1" applyBorder="1" applyAlignment="1">
      <alignment horizontal="center"/>
    </xf>
    <xf numFmtId="0" fontId="45" fillId="33" borderId="14" xfId="0" applyFont="1" applyFill="1" applyBorder="1" applyAlignment="1">
      <alignment horizontal="center"/>
    </xf>
    <xf numFmtId="0" fontId="45" fillId="0" borderId="47" xfId="0" applyFont="1" applyBorder="1" applyAlignment="1">
      <alignment horizontal="center" vertical="center"/>
    </xf>
    <xf numFmtId="0" fontId="0" fillId="4" borderId="48" xfId="0" applyFill="1" applyBorder="1" applyAlignment="1">
      <alignment vertical="center"/>
    </xf>
    <xf numFmtId="4" fontId="44" fillId="34" borderId="28" xfId="0" applyNumberFormat="1" applyFont="1" applyFill="1" applyBorder="1" applyAlignment="1">
      <alignment/>
    </xf>
    <xf numFmtId="4" fontId="44" fillId="34" borderId="29" xfId="0" applyNumberFormat="1" applyFont="1" applyFill="1" applyBorder="1" applyAlignment="1">
      <alignment/>
    </xf>
    <xf numFmtId="4" fontId="44" fillId="34" borderId="49" xfId="0" applyNumberFormat="1" applyFont="1" applyFill="1" applyBorder="1" applyAlignment="1">
      <alignment/>
    </xf>
    <xf numFmtId="4" fontId="44" fillId="34" borderId="48" xfId="0" applyNumberFormat="1" applyFont="1" applyFill="1" applyBorder="1" applyAlignment="1">
      <alignment/>
    </xf>
    <xf numFmtId="4" fontId="44" fillId="33" borderId="50" xfId="0" applyNumberFormat="1" applyFont="1" applyFill="1" applyBorder="1" applyAlignment="1">
      <alignment/>
    </xf>
    <xf numFmtId="4" fontId="44" fillId="33" borderId="48" xfId="0" applyNumberFormat="1" applyFont="1" applyFill="1" applyBorder="1" applyAlignment="1">
      <alignment/>
    </xf>
    <xf numFmtId="4" fontId="44" fillId="33" borderId="29" xfId="0" applyNumberFormat="1" applyFont="1" applyFill="1" applyBorder="1" applyAlignment="1">
      <alignment/>
    </xf>
    <xf numFmtId="4" fontId="44" fillId="33" borderId="49" xfId="0" applyNumberFormat="1" applyFont="1" applyFill="1" applyBorder="1" applyAlignment="1">
      <alignment/>
    </xf>
    <xf numFmtId="4" fontId="44" fillId="33" borderId="51" xfId="0" applyNumberFormat="1" applyFont="1" applyFill="1" applyBorder="1" applyAlignment="1">
      <alignment/>
    </xf>
    <xf numFmtId="4" fontId="44" fillId="33" borderId="52" xfId="0" applyNumberFormat="1" applyFont="1" applyFill="1" applyBorder="1" applyAlignment="1">
      <alignment/>
    </xf>
    <xf numFmtId="4" fontId="44" fillId="33" borderId="26" xfId="0" applyNumberFormat="1" applyFont="1" applyFill="1" applyBorder="1" applyAlignment="1">
      <alignment/>
    </xf>
    <xf numFmtId="4" fontId="44" fillId="33" borderId="53" xfId="0" applyNumberFormat="1" applyFont="1" applyFill="1" applyBorder="1" applyAlignment="1">
      <alignment/>
    </xf>
    <xf numFmtId="4" fontId="44" fillId="33" borderId="27" xfId="0" applyNumberFormat="1" applyFont="1" applyFill="1" applyBorder="1" applyAlignment="1">
      <alignment/>
    </xf>
    <xf numFmtId="4" fontId="44" fillId="33" borderId="28" xfId="0" applyNumberFormat="1" applyFont="1" applyFill="1" applyBorder="1" applyAlignment="1">
      <alignment/>
    </xf>
    <xf numFmtId="4" fontId="44" fillId="0" borderId="19" xfId="0" applyNumberFormat="1" applyFont="1" applyBorder="1" applyAlignment="1">
      <alignment/>
    </xf>
    <xf numFmtId="4" fontId="44" fillId="0" borderId="54" xfId="0" applyNumberFormat="1" applyFont="1" applyBorder="1" applyAlignment="1">
      <alignment/>
    </xf>
    <xf numFmtId="4" fontId="44" fillId="33" borderId="28" xfId="0" applyNumberFormat="1" applyFont="1" applyFill="1" applyBorder="1" applyAlignment="1" applyProtection="1">
      <alignment/>
      <protection locked="0"/>
    </xf>
    <xf numFmtId="4" fontId="44" fillId="33" borderId="29" xfId="0" applyNumberFormat="1" applyFont="1" applyFill="1" applyBorder="1" applyAlignment="1" applyProtection="1">
      <alignment/>
      <protection locked="0"/>
    </xf>
    <xf numFmtId="4" fontId="44" fillId="33" borderId="49" xfId="0" applyNumberFormat="1" applyFont="1" applyFill="1" applyBorder="1" applyAlignment="1" applyProtection="1">
      <alignment/>
      <protection locked="0"/>
    </xf>
    <xf numFmtId="4" fontId="44" fillId="33" borderId="48" xfId="0" applyNumberFormat="1" applyFont="1" applyFill="1" applyBorder="1" applyAlignment="1" applyProtection="1">
      <alignment/>
      <protection locked="0"/>
    </xf>
    <xf numFmtId="4" fontId="44" fillId="33" borderId="50" xfId="0" applyNumberFormat="1" applyFont="1" applyFill="1" applyBorder="1" applyAlignment="1" applyProtection="1">
      <alignment/>
      <protection locked="0"/>
    </xf>
    <xf numFmtId="4" fontId="44" fillId="0" borderId="39" xfId="0" applyNumberFormat="1" applyFont="1" applyBorder="1" applyAlignment="1">
      <alignment/>
    </xf>
    <xf numFmtId="4" fontId="44" fillId="0" borderId="41" xfId="0" applyNumberFormat="1" applyFont="1" applyBorder="1" applyAlignment="1">
      <alignment/>
    </xf>
    <xf numFmtId="4" fontId="44" fillId="33" borderId="55" xfId="0" applyNumberFormat="1" applyFont="1" applyFill="1" applyBorder="1" applyAlignment="1">
      <alignment/>
    </xf>
    <xf numFmtId="4" fontId="44" fillId="33" borderId="56" xfId="0" applyNumberFormat="1" applyFont="1" applyFill="1" applyBorder="1" applyAlignment="1">
      <alignment/>
    </xf>
    <xf numFmtId="4" fontId="44" fillId="33" borderId="57" xfId="0" applyNumberFormat="1" applyFont="1" applyFill="1" applyBorder="1" applyAlignment="1" applyProtection="1">
      <alignment/>
      <protection locked="0"/>
    </xf>
    <xf numFmtId="4" fontId="44" fillId="33" borderId="58" xfId="0" applyNumberFormat="1" applyFont="1" applyFill="1" applyBorder="1" applyAlignment="1">
      <alignment/>
    </xf>
    <xf numFmtId="4" fontId="44" fillId="33" borderId="57" xfId="0" applyNumberFormat="1" applyFont="1" applyFill="1" applyBorder="1" applyAlignment="1">
      <alignment/>
    </xf>
    <xf numFmtId="4" fontId="44" fillId="33" borderId="59" xfId="0" applyNumberFormat="1" applyFont="1" applyFill="1" applyBorder="1" applyAlignment="1">
      <alignment/>
    </xf>
    <xf numFmtId="4" fontId="44" fillId="33" borderId="55" xfId="0" applyNumberFormat="1" applyFont="1" applyFill="1" applyBorder="1" applyAlignment="1" applyProtection="1">
      <alignment/>
      <protection locked="0"/>
    </xf>
    <xf numFmtId="4" fontId="44" fillId="0" borderId="60" xfId="0" applyNumberFormat="1" applyFont="1" applyBorder="1" applyAlignment="1">
      <alignment/>
    </xf>
    <xf numFmtId="0" fontId="49" fillId="4" borderId="28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0" fontId="0" fillId="0" borderId="0" xfId="0" applyAlignment="1">
      <alignment horizontal="center"/>
    </xf>
    <xf numFmtId="0" fontId="52" fillId="33" borderId="0" xfId="0" applyFont="1" applyFill="1" applyAlignment="1">
      <alignment horizontal="left" vertical="center"/>
    </xf>
    <xf numFmtId="0" fontId="0" fillId="0" borderId="0" xfId="0" applyAlignment="1">
      <alignment/>
    </xf>
    <xf numFmtId="0" fontId="53" fillId="0" borderId="61" xfId="0" applyFont="1" applyBorder="1" applyAlignment="1">
      <alignment horizontal="center"/>
    </xf>
    <xf numFmtId="0" fontId="53" fillId="0" borderId="62" xfId="0" applyFont="1" applyBorder="1" applyAlignment="1">
      <alignment horizontal="center"/>
    </xf>
    <xf numFmtId="0" fontId="53" fillId="0" borderId="61" xfId="0" applyFont="1" applyBorder="1" applyAlignment="1">
      <alignment horizontal="center" vertical="center" wrapText="1"/>
    </xf>
    <xf numFmtId="0" fontId="53" fillId="0" borderId="62" xfId="0" applyFont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 wrapText="1"/>
    </xf>
    <xf numFmtId="0" fontId="45" fillId="4" borderId="64" xfId="0" applyFont="1" applyFill="1" applyBorder="1" applyAlignment="1">
      <alignment horizontal="center" vertical="center" wrapText="1"/>
    </xf>
    <xf numFmtId="0" fontId="45" fillId="4" borderId="65" xfId="0" applyFont="1" applyFill="1" applyBorder="1" applyAlignment="1">
      <alignment horizontal="center" vertical="center" wrapText="1"/>
    </xf>
    <xf numFmtId="0" fontId="45" fillId="4" borderId="0" xfId="0" applyFont="1" applyFill="1" applyBorder="1" applyAlignment="1">
      <alignment horizontal="center" vertical="center" wrapText="1"/>
    </xf>
    <xf numFmtId="0" fontId="45" fillId="4" borderId="66" xfId="0" applyFont="1" applyFill="1" applyBorder="1" applyAlignment="1">
      <alignment horizontal="center" vertical="center" wrapText="1"/>
    </xf>
    <xf numFmtId="0" fontId="45" fillId="4" borderId="67" xfId="0" applyFont="1" applyFill="1" applyBorder="1" applyAlignment="1">
      <alignment horizontal="center" vertical="center" wrapText="1"/>
    </xf>
    <xf numFmtId="0" fontId="46" fillId="4" borderId="68" xfId="0" applyFont="1" applyFill="1" applyBorder="1" applyAlignment="1">
      <alignment horizontal="center" vertical="center"/>
    </xf>
    <xf numFmtId="0" fontId="46" fillId="4" borderId="69" xfId="0" applyFont="1" applyFill="1" applyBorder="1" applyAlignment="1">
      <alignment horizontal="center" vertical="center"/>
    </xf>
    <xf numFmtId="0" fontId="46" fillId="4" borderId="70" xfId="0" applyFont="1" applyFill="1" applyBorder="1" applyAlignment="1">
      <alignment horizontal="center" vertical="center"/>
    </xf>
    <xf numFmtId="0" fontId="45" fillId="4" borderId="58" xfId="0" applyFont="1" applyFill="1" applyBorder="1" applyAlignment="1">
      <alignment horizontal="center" vertical="center" wrapText="1"/>
    </xf>
    <xf numFmtId="0" fontId="45" fillId="4" borderId="57" xfId="0" applyFont="1" applyFill="1" applyBorder="1" applyAlignment="1">
      <alignment horizontal="center" vertical="center" wrapText="1"/>
    </xf>
    <xf numFmtId="0" fontId="45" fillId="4" borderId="55" xfId="0" applyFont="1" applyFill="1" applyBorder="1" applyAlignment="1">
      <alignment horizontal="center" vertical="center" wrapText="1"/>
    </xf>
    <xf numFmtId="0" fontId="48" fillId="4" borderId="58" xfId="0" applyFont="1" applyFill="1" applyBorder="1" applyAlignment="1">
      <alignment horizontal="center" vertical="center"/>
    </xf>
    <xf numFmtId="0" fontId="48" fillId="4" borderId="48" xfId="0" applyFont="1" applyFill="1" applyBorder="1" applyAlignment="1">
      <alignment horizontal="center" vertical="center"/>
    </xf>
    <xf numFmtId="0" fontId="48" fillId="4" borderId="57" xfId="0" applyFont="1" applyFill="1" applyBorder="1" applyAlignment="1">
      <alignment horizontal="center" vertical="center"/>
    </xf>
    <xf numFmtId="0" fontId="50" fillId="33" borderId="0" xfId="0" applyFont="1" applyFill="1" applyAlignment="1">
      <alignment horizontal="left" vertical="center"/>
    </xf>
    <xf numFmtId="0" fontId="46" fillId="0" borderId="60" xfId="0" applyFont="1" applyBorder="1" applyAlignment="1">
      <alignment horizontal="center" vertical="center"/>
    </xf>
    <xf numFmtId="0" fontId="46" fillId="0" borderId="71" xfId="0" applyFont="1" applyBorder="1" applyAlignment="1">
      <alignment horizontal="center" vertical="center"/>
    </xf>
    <xf numFmtId="0" fontId="45" fillId="4" borderId="72" xfId="0" applyFont="1" applyFill="1" applyBorder="1" applyAlignment="1">
      <alignment horizontal="center" vertical="center" wrapText="1"/>
    </xf>
    <xf numFmtId="0" fontId="45" fillId="4" borderId="31" xfId="0" applyFont="1" applyFill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/>
    </xf>
    <xf numFmtId="0" fontId="45" fillId="4" borderId="64" xfId="0" applyFont="1" applyFill="1" applyBorder="1" applyAlignment="1">
      <alignment horizontal="center" vertical="center"/>
    </xf>
    <xf numFmtId="0" fontId="45" fillId="4" borderId="73" xfId="0" applyFont="1" applyFill="1" applyBorder="1" applyAlignment="1">
      <alignment horizontal="center" vertical="center"/>
    </xf>
    <xf numFmtId="0" fontId="45" fillId="4" borderId="74" xfId="0" applyFont="1" applyFill="1" applyBorder="1" applyAlignment="1">
      <alignment horizontal="center" vertical="center"/>
    </xf>
    <xf numFmtId="0" fontId="45" fillId="4" borderId="16" xfId="0" applyFont="1" applyFill="1" applyBorder="1" applyAlignment="1">
      <alignment horizontal="center" vertical="center"/>
    </xf>
    <xf numFmtId="0" fontId="45" fillId="4" borderId="75" xfId="0" applyFont="1" applyFill="1" applyBorder="1" applyAlignment="1">
      <alignment horizontal="center" vertical="center"/>
    </xf>
    <xf numFmtId="0" fontId="46" fillId="0" borderId="60" xfId="0" applyFont="1" applyBorder="1" applyAlignment="1">
      <alignment horizontal="center" vertical="center" wrapText="1"/>
    </xf>
    <xf numFmtId="0" fontId="46" fillId="0" borderId="76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36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4"/>
  <sheetViews>
    <sheetView showGridLines="0" tabSelected="1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6" s="3" customFormat="1" ht="19.5" customHeight="1" thickBot="1">
      <c r="A3" s="106"/>
      <c r="B3" s="36" t="s">
        <v>148</v>
      </c>
      <c r="C3" s="20"/>
      <c r="D3" s="20"/>
      <c r="E3" s="20"/>
      <c r="F3" s="65" t="s">
        <v>144</v>
      </c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22285.04</v>
      </c>
      <c r="E5" s="38"/>
    </row>
    <row r="6" spans="2:5" ht="15">
      <c r="B6" s="8"/>
      <c r="C6" s="5" t="s">
        <v>5</v>
      </c>
      <c r="D6" s="39">
        <v>9520</v>
      </c>
      <c r="E6" s="40"/>
    </row>
    <row r="7" spans="2:5" ht="15">
      <c r="B7" s="8"/>
      <c r="C7" s="5" t="s">
        <v>6</v>
      </c>
      <c r="D7" s="39">
        <v>1495803.98</v>
      </c>
      <c r="E7" s="40"/>
    </row>
    <row r="8" spans="2:5" ht="15.75" thickBot="1">
      <c r="B8" s="9"/>
      <c r="C8" s="6" t="s">
        <v>7</v>
      </c>
      <c r="D8" s="41"/>
      <c r="E8" s="42">
        <v>1157706.12</v>
      </c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944564</v>
      </c>
      <c r="E18" s="45">
        <v>939564</v>
      </c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944564</v>
      </c>
      <c r="E23" s="51">
        <f>E18+E19+E20+E21+E22</f>
        <v>939564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17844</v>
      </c>
      <c r="E25" s="45">
        <v>16389.800000000003</v>
      </c>
    </row>
    <row r="26" spans="2:5" ht="15">
      <c r="B26" s="13">
        <v>30200</v>
      </c>
      <c r="C26" s="54" t="s">
        <v>28</v>
      </c>
      <c r="D26" s="39">
        <v>4500</v>
      </c>
      <c r="E26" s="45">
        <v>3605.01</v>
      </c>
    </row>
    <row r="27" spans="2:5" ht="15">
      <c r="B27" s="13">
        <v>30300</v>
      </c>
      <c r="C27" s="54" t="s">
        <v>29</v>
      </c>
      <c r="D27" s="39">
        <v>0.01</v>
      </c>
      <c r="E27" s="45">
        <v>0.01</v>
      </c>
    </row>
    <row r="28" spans="2:5" ht="15">
      <c r="B28" s="13">
        <v>30400</v>
      </c>
      <c r="C28" s="54" t="s">
        <v>30</v>
      </c>
      <c r="D28" s="49">
        <v>0</v>
      </c>
      <c r="E28" s="45">
        <v>0</v>
      </c>
    </row>
    <row r="29" spans="2:5" ht="15">
      <c r="B29" s="13">
        <v>30500</v>
      </c>
      <c r="C29" s="54" t="s">
        <v>31</v>
      </c>
      <c r="D29" s="60">
        <v>14975.599999999999</v>
      </c>
      <c r="E29" s="50">
        <v>7911.7300000000005</v>
      </c>
    </row>
    <row r="30" spans="2:5" ht="15.75" thickBot="1">
      <c r="B30" s="16">
        <v>30000</v>
      </c>
      <c r="C30" s="15" t="s">
        <v>32</v>
      </c>
      <c r="D30" s="48">
        <f>D25+D26+D27+D28+D29</f>
        <v>37319.61</v>
      </c>
      <c r="E30" s="51">
        <f>E25+E26+E27+E28+E29</f>
        <v>27906.550000000003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44842.350000000006</v>
      </c>
      <c r="E33" s="59">
        <v>4799.54</v>
      </c>
    </row>
    <row r="34" spans="2:5" ht="15">
      <c r="B34" s="13">
        <v>40300</v>
      </c>
      <c r="C34" s="54" t="s">
        <v>37</v>
      </c>
      <c r="D34" s="61">
        <v>226261.08000000002</v>
      </c>
      <c r="E34" s="45">
        <v>44869.49</v>
      </c>
    </row>
    <row r="35" spans="2:5" ht="15">
      <c r="B35" s="13">
        <v>40400</v>
      </c>
      <c r="C35" s="54" t="s">
        <v>38</v>
      </c>
      <c r="D35" s="39">
        <v>0</v>
      </c>
      <c r="E35" s="45">
        <v>0</v>
      </c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271103.43000000005</v>
      </c>
      <c r="E37" s="51">
        <f>E32+E33+E34+E35+E36</f>
        <v>49669.03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>
        <v>0</v>
      </c>
      <c r="E51" s="62">
        <v>0</v>
      </c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251573.84000000003</v>
      </c>
      <c r="E54" s="45">
        <v>250568.04000000004</v>
      </c>
    </row>
    <row r="55" spans="2:5" ht="15">
      <c r="B55" s="13">
        <v>90200</v>
      </c>
      <c r="C55" s="54" t="s">
        <v>62</v>
      </c>
      <c r="D55" s="61">
        <v>0</v>
      </c>
      <c r="E55" s="62">
        <v>0</v>
      </c>
    </row>
    <row r="56" spans="2:5" ht="15.75" thickBot="1">
      <c r="B56" s="16">
        <v>90000</v>
      </c>
      <c r="C56" s="15" t="s">
        <v>63</v>
      </c>
      <c r="D56" s="48">
        <f>D54+D55</f>
        <v>251573.84000000003</v>
      </c>
      <c r="E56" s="51">
        <f>E54+E55</f>
        <v>250568.04000000004</v>
      </c>
    </row>
    <row r="57" spans="2:5" ht="16.5" thickBot="1" thickTop="1">
      <c r="B57" s="109" t="s">
        <v>64</v>
      </c>
      <c r="C57" s="110"/>
      <c r="D57" s="52">
        <f>D16+D23+D30+D37+D43+D49+D52+D56</f>
        <v>1504560.8800000001</v>
      </c>
      <c r="E57" s="55">
        <f>E16+E23+E30+E37+E43+E49+E52+E56</f>
        <v>1267707.62</v>
      </c>
    </row>
    <row r="58" spans="2:5" ht="16.5" thickBot="1" thickTop="1">
      <c r="B58" s="109" t="s">
        <v>65</v>
      </c>
      <c r="C58" s="110"/>
      <c r="D58" s="52">
        <f>D57+D5+D6+D7+D8</f>
        <v>3032169.9000000004</v>
      </c>
      <c r="E58" s="55">
        <f>E57+E5+E6+E7+E8</f>
        <v>2425413.74</v>
      </c>
    </row>
    <row r="59" spans="1:8" s="1" customFormat="1" ht="27.75" customHeight="1" thickBot="1" thickTop="1">
      <c r="A59" s="106"/>
      <c r="B59" s="111" t="s">
        <v>145</v>
      </c>
      <c r="C59" s="112"/>
      <c r="D59" s="63">
        <f>IF((Spese_Rendiconto_2021!BV53+Spese_Rendiconto_2021!BW53-Entrate_Rendiconto_2021!D58)&gt;0,Spese_Rendiconto_2021!BV53+Spese_Rendiconto_2021!BW53-Entrate_Rendiconto_2021!D58,0)</f>
        <v>0</v>
      </c>
      <c r="E59" s="64"/>
      <c r="F59" s="66" t="s">
        <v>143</v>
      </c>
      <c r="G59" s="10"/>
      <c r="H59" s="10"/>
    </row>
    <row r="60" spans="1:2" s="1" customFormat="1" ht="15" customHeight="1" thickTop="1">
      <c r="A60" s="106"/>
      <c r="B60" s="67" t="s">
        <v>133</v>
      </c>
    </row>
    <row r="61" spans="2:5" ht="15">
      <c r="B61" s="67" t="s">
        <v>134</v>
      </c>
      <c r="C61" s="1"/>
      <c r="D61" s="1"/>
      <c r="E61" s="1"/>
    </row>
    <row r="64" ht="15">
      <c r="C64" s="18"/>
    </row>
  </sheetData>
  <sheetProtection password="D3C7" sheet="1" objects="1" scenarios="1"/>
  <mergeCells count="5">
    <mergeCell ref="B57:C57"/>
    <mergeCell ref="B58:C58"/>
    <mergeCell ref="B59:C59"/>
    <mergeCell ref="A1:A65536"/>
    <mergeCell ref="B1:E2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36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0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1"/>
        <v>0</v>
      </c>
      <c r="BX11" s="79">
        <f t="shared" si="2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1"/>
        <v>0</v>
      </c>
      <c r="BX12" s="79">
        <f t="shared" si="2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1"/>
        <v>0</v>
      </c>
      <c r="BX13" s="79">
        <f t="shared" si="2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1"/>
        <v>0</v>
      </c>
      <c r="BX16" s="79">
        <f t="shared" si="2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1"/>
        <v>0</v>
      </c>
      <c r="BX18" s="79">
        <f t="shared" si="2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1"/>
        <v>0</v>
      </c>
      <c r="BX19" s="79">
        <f t="shared" si="2"/>
        <v>0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0</v>
      </c>
      <c r="E20" s="78">
        <f t="shared" si="3"/>
        <v>0</v>
      </c>
      <c r="F20" s="79">
        <f t="shared" si="3"/>
        <v>0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0</v>
      </c>
      <c r="N20" s="78">
        <f t="shared" si="3"/>
        <v>0</v>
      </c>
      <c r="O20" s="77">
        <f t="shared" si="3"/>
        <v>0</v>
      </c>
      <c r="P20" s="98">
        <f t="shared" si="3"/>
        <v>0</v>
      </c>
      <c r="Q20" s="78">
        <f t="shared" si="3"/>
        <v>0</v>
      </c>
      <c r="R20" s="77">
        <f t="shared" si="3"/>
        <v>0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0</v>
      </c>
      <c r="AC20" s="78">
        <f t="shared" si="3"/>
        <v>0</v>
      </c>
      <c r="AD20" s="77">
        <f t="shared" si="3"/>
        <v>0</v>
      </c>
      <c r="AE20" s="98">
        <f t="shared" si="3"/>
        <v>0</v>
      </c>
      <c r="AF20" s="78">
        <f t="shared" si="3"/>
        <v>0</v>
      </c>
      <c r="AG20" s="77">
        <f t="shared" si="3"/>
        <v>0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0</v>
      </c>
      <c r="AL20" s="78">
        <f t="shared" si="3"/>
        <v>0</v>
      </c>
      <c r="AM20" s="77">
        <f t="shared" si="3"/>
        <v>0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0</v>
      </c>
      <c r="BW24" s="77">
        <f t="shared" si="4"/>
        <v>0</v>
      </c>
      <c r="BX24" s="79">
        <f t="shared" si="4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0</v>
      </c>
      <c r="E28" s="78">
        <f t="shared" si="5"/>
        <v>0</v>
      </c>
      <c r="F28" s="79">
        <f t="shared" si="5"/>
        <v>0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0</v>
      </c>
      <c r="AC28" s="78">
        <f t="shared" si="5"/>
        <v>0</v>
      </c>
      <c r="AD28" s="77">
        <f t="shared" si="5"/>
        <v>0</v>
      </c>
      <c r="AE28" s="98">
        <f t="shared" si="5"/>
        <v>0</v>
      </c>
      <c r="AF28" s="78">
        <f t="shared" si="5"/>
        <v>0</v>
      </c>
      <c r="AG28" s="77">
        <f t="shared" si="5"/>
        <v>0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10"/>
        <v>0</v>
      </c>
      <c r="BW40" s="77">
        <f t="shared" si="10"/>
        <v>0</v>
      </c>
      <c r="BX40" s="79">
        <f t="shared" si="10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0</v>
      </c>
      <c r="BM42" s="78">
        <f t="shared" si="12"/>
        <v>0</v>
      </c>
      <c r="BN42" s="77">
        <f t="shared" si="12"/>
        <v>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15" ref="BV49:BX50">D49+G49+J49+M49+P49+S49+V49+Y49+AB49+AE49+AH49+AK49+AN49+AQ49+AT49+AW49+AZ49+BC49+BF49+BI49+BL49+BO49+BR49</f>
        <v>0</v>
      </c>
      <c r="BW49" s="77">
        <f t="shared" si="15"/>
        <v>0</v>
      </c>
      <c r="BX49" s="79">
        <f t="shared" si="15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15"/>
        <v>0</v>
      </c>
      <c r="BW50" s="77">
        <f t="shared" si="15"/>
        <v>0</v>
      </c>
      <c r="BX50" s="79">
        <f t="shared" si="15"/>
        <v>0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0</v>
      </c>
      <c r="E53" s="86">
        <f t="shared" si="18"/>
        <v>0</v>
      </c>
      <c r="F53" s="86">
        <f t="shared" si="18"/>
        <v>0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0</v>
      </c>
      <c r="N53" s="86">
        <f t="shared" si="18"/>
        <v>0</v>
      </c>
      <c r="O53" s="86">
        <f t="shared" si="18"/>
        <v>0</v>
      </c>
      <c r="P53" s="86">
        <f t="shared" si="18"/>
        <v>0</v>
      </c>
      <c r="Q53" s="86">
        <f t="shared" si="18"/>
        <v>0</v>
      </c>
      <c r="R53" s="86">
        <f t="shared" si="18"/>
        <v>0</v>
      </c>
      <c r="S53" s="86">
        <f t="shared" si="18"/>
        <v>0</v>
      </c>
      <c r="T53" s="86">
        <f t="shared" si="18"/>
        <v>0</v>
      </c>
      <c r="U53" s="86">
        <f t="shared" si="18"/>
        <v>0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0</v>
      </c>
      <c r="AC53" s="86">
        <f t="shared" si="18"/>
        <v>0</v>
      </c>
      <c r="AD53" s="86">
        <f t="shared" si="18"/>
        <v>0</v>
      </c>
      <c r="AE53" s="86">
        <f t="shared" si="18"/>
        <v>0</v>
      </c>
      <c r="AF53" s="86">
        <f t="shared" si="18"/>
        <v>0</v>
      </c>
      <c r="AG53" s="86">
        <f t="shared" si="18"/>
        <v>0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0</v>
      </c>
      <c r="AL53" s="86">
        <f t="shared" si="19"/>
        <v>0</v>
      </c>
      <c r="AM53" s="86">
        <f t="shared" si="19"/>
        <v>0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0</v>
      </c>
      <c r="BM53" s="86">
        <f t="shared" si="19"/>
        <v>0</v>
      </c>
      <c r="BN53" s="86">
        <f t="shared" si="19"/>
        <v>0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0</v>
      </c>
      <c r="BS53" s="86">
        <f t="shared" si="19"/>
        <v>0</v>
      </c>
      <c r="BT53" s="86">
        <f t="shared" si="19"/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BC6:BD6"/>
    <mergeCell ref="BU4:BU5"/>
    <mergeCell ref="BV6:BW6"/>
    <mergeCell ref="BV4:BX5"/>
    <mergeCell ref="BO4:BQ4"/>
    <mergeCell ref="BO5:BQ5"/>
    <mergeCell ref="BO6:BP6"/>
    <mergeCell ref="BR4:BT4"/>
    <mergeCell ref="BR5:BT5"/>
    <mergeCell ref="BR6:BS6"/>
    <mergeCell ref="AZ6:BA6"/>
    <mergeCell ref="BI4:BK4"/>
    <mergeCell ref="BI5:BK5"/>
    <mergeCell ref="BI6:BJ6"/>
    <mergeCell ref="B53:C53"/>
    <mergeCell ref="BL4:BN4"/>
    <mergeCell ref="BL5:BN5"/>
    <mergeCell ref="BL6:BM6"/>
    <mergeCell ref="BC4:BE4"/>
    <mergeCell ref="BC5:BE5"/>
    <mergeCell ref="AN6:AO6"/>
    <mergeCell ref="BF4:BH4"/>
    <mergeCell ref="BF5:BH5"/>
    <mergeCell ref="BF6:BG6"/>
    <mergeCell ref="AT6:AU6"/>
    <mergeCell ref="AW4:AY4"/>
    <mergeCell ref="AW5:AY5"/>
    <mergeCell ref="AW6:AX6"/>
    <mergeCell ref="AZ4:BB4"/>
    <mergeCell ref="AZ5:BB5"/>
    <mergeCell ref="AK4:AM4"/>
    <mergeCell ref="AQ5:AS5"/>
    <mergeCell ref="AT5:AV5"/>
    <mergeCell ref="AT4:AV4"/>
    <mergeCell ref="V6:W6"/>
    <mergeCell ref="Y6:Z6"/>
    <mergeCell ref="AB6:AC6"/>
    <mergeCell ref="AE6:AF6"/>
    <mergeCell ref="AH6:AI6"/>
    <mergeCell ref="AK6:AL6"/>
    <mergeCell ref="V4:X4"/>
    <mergeCell ref="Y4:AA4"/>
    <mergeCell ref="AB4:AD4"/>
    <mergeCell ref="AE4:AG4"/>
    <mergeCell ref="AH4:AJ4"/>
    <mergeCell ref="AQ6:AR6"/>
    <mergeCell ref="AN4:AP4"/>
    <mergeCell ref="AQ4:AS4"/>
    <mergeCell ref="AK5:AM5"/>
    <mergeCell ref="AN5:AP5"/>
    <mergeCell ref="A1:A65536"/>
    <mergeCell ref="B1:BX2"/>
    <mergeCell ref="P4:R4"/>
    <mergeCell ref="P5:R5"/>
    <mergeCell ref="P6:Q6"/>
    <mergeCell ref="V5:X5"/>
    <mergeCell ref="Y5:AA5"/>
    <mergeCell ref="AB5:AD5"/>
    <mergeCell ref="AE5:AG5"/>
    <mergeCell ref="AH5:AJ5"/>
    <mergeCell ref="D5:F5"/>
    <mergeCell ref="D6:E6"/>
    <mergeCell ref="G4:I4"/>
    <mergeCell ref="G5:I5"/>
    <mergeCell ref="G6:H6"/>
    <mergeCell ref="D4:F4"/>
    <mergeCell ref="B4:C7"/>
    <mergeCell ref="S4:U4"/>
    <mergeCell ref="S5:U5"/>
    <mergeCell ref="S6:T6"/>
    <mergeCell ref="J4:L4"/>
    <mergeCell ref="J5:L5"/>
    <mergeCell ref="J6:K6"/>
    <mergeCell ref="M4:O4"/>
    <mergeCell ref="M5:O5"/>
    <mergeCell ref="M6:N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0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0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0</v>
      </c>
      <c r="K20" s="78">
        <f t="shared" si="1"/>
        <v>0</v>
      </c>
      <c r="L20" s="77">
        <f t="shared" si="1"/>
        <v>0</v>
      </c>
      <c r="M20" s="98">
        <f t="shared" si="1"/>
        <v>0</v>
      </c>
      <c r="N20" s="78">
        <f t="shared" si="1"/>
        <v>0</v>
      </c>
      <c r="O20" s="77">
        <f t="shared" si="1"/>
        <v>0</v>
      </c>
      <c r="P20" s="98">
        <f t="shared" si="1"/>
        <v>0</v>
      </c>
      <c r="Q20" s="78">
        <f t="shared" si="1"/>
        <v>0</v>
      </c>
      <c r="R20" s="77">
        <f t="shared" si="1"/>
        <v>0</v>
      </c>
      <c r="S20" s="98">
        <f t="shared" si="1"/>
        <v>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0</v>
      </c>
      <c r="AC20" s="78">
        <f t="shared" si="1"/>
        <v>0</v>
      </c>
      <c r="AD20" s="77">
        <f t="shared" si="1"/>
        <v>0</v>
      </c>
      <c r="AE20" s="98">
        <f t="shared" si="1"/>
        <v>0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0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9" ref="BV49:BX50">D49+G49+J49+M49+P49+S49+V49+Y49+AB49+AE49+AH49+AK49+AN49+AQ49+AT49+AW49+AZ49+BC49+BF49+BI49+BL49+BO49+BR49</f>
        <v>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9"/>
        <v>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0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0</v>
      </c>
      <c r="K53" s="86">
        <f t="shared" si="11"/>
        <v>0</v>
      </c>
      <c r="L53" s="86">
        <f t="shared" si="11"/>
        <v>0</v>
      </c>
      <c r="M53" s="86">
        <f t="shared" si="11"/>
        <v>0</v>
      </c>
      <c r="N53" s="86">
        <f t="shared" si="11"/>
        <v>0</v>
      </c>
      <c r="O53" s="86">
        <f t="shared" si="11"/>
        <v>0</v>
      </c>
      <c r="P53" s="86">
        <f t="shared" si="11"/>
        <v>0</v>
      </c>
      <c r="Q53" s="86">
        <f t="shared" si="11"/>
        <v>0</v>
      </c>
      <c r="R53" s="86">
        <f t="shared" si="11"/>
        <v>0</v>
      </c>
      <c r="S53" s="86">
        <f t="shared" si="11"/>
        <v>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0</v>
      </c>
      <c r="AC53" s="86">
        <f t="shared" si="11"/>
        <v>0</v>
      </c>
      <c r="AD53" s="86">
        <f t="shared" si="11"/>
        <v>0</v>
      </c>
      <c r="AE53" s="86">
        <f t="shared" si="11"/>
        <v>0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0</v>
      </c>
      <c r="BJ53" s="86">
        <f t="shared" si="11"/>
        <v>0</v>
      </c>
      <c r="BK53" s="86">
        <f t="shared" si="11"/>
        <v>0</v>
      </c>
      <c r="BL53" s="86">
        <f t="shared" si="11"/>
        <v>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0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0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0</v>
      </c>
      <c r="K20" s="78">
        <f t="shared" si="1"/>
        <v>0</v>
      </c>
      <c r="L20" s="77">
        <f t="shared" si="1"/>
        <v>0</v>
      </c>
      <c r="M20" s="98">
        <f t="shared" si="1"/>
        <v>0</v>
      </c>
      <c r="N20" s="78">
        <f t="shared" si="1"/>
        <v>0</v>
      </c>
      <c r="O20" s="77">
        <f t="shared" si="1"/>
        <v>0</v>
      </c>
      <c r="P20" s="98">
        <f t="shared" si="1"/>
        <v>0</v>
      </c>
      <c r="Q20" s="78">
        <f t="shared" si="1"/>
        <v>0</v>
      </c>
      <c r="R20" s="77">
        <f t="shared" si="1"/>
        <v>0</v>
      </c>
      <c r="S20" s="98">
        <f t="shared" si="1"/>
        <v>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0</v>
      </c>
      <c r="AC20" s="78">
        <f t="shared" si="1"/>
        <v>0</v>
      </c>
      <c r="AD20" s="77">
        <f t="shared" si="1"/>
        <v>0</v>
      </c>
      <c r="AE20" s="98">
        <f t="shared" si="1"/>
        <v>0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0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9" ref="BV49:BX50">D49+G49+J49+M49+P49+S49+V49+Y49+AB49+AE49+AH49+AK49+AN49+AQ49+AT49+AW49+AZ49+BC49+BF49+BI49+BL49+BO49+BR49</f>
        <v>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9"/>
        <v>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0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0</v>
      </c>
      <c r="K53" s="86">
        <f t="shared" si="11"/>
        <v>0</v>
      </c>
      <c r="L53" s="86">
        <f t="shared" si="11"/>
        <v>0</v>
      </c>
      <c r="M53" s="86">
        <f t="shared" si="11"/>
        <v>0</v>
      </c>
      <c r="N53" s="86">
        <f t="shared" si="11"/>
        <v>0</v>
      </c>
      <c r="O53" s="86">
        <f t="shared" si="11"/>
        <v>0</v>
      </c>
      <c r="P53" s="86">
        <f t="shared" si="11"/>
        <v>0</v>
      </c>
      <c r="Q53" s="86">
        <f t="shared" si="11"/>
        <v>0</v>
      </c>
      <c r="R53" s="86">
        <f t="shared" si="11"/>
        <v>0</v>
      </c>
      <c r="S53" s="86">
        <f t="shared" si="11"/>
        <v>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0</v>
      </c>
      <c r="AC53" s="86">
        <f t="shared" si="11"/>
        <v>0</v>
      </c>
      <c r="AD53" s="86">
        <f t="shared" si="11"/>
        <v>0</v>
      </c>
      <c r="AE53" s="86">
        <f t="shared" si="11"/>
        <v>0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0</v>
      </c>
      <c r="BJ53" s="86">
        <f t="shared" si="11"/>
        <v>0</v>
      </c>
      <c r="BK53" s="86">
        <f t="shared" si="11"/>
        <v>0</v>
      </c>
      <c r="BL53" s="86">
        <f t="shared" si="11"/>
        <v>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56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7" s="21" customFormat="1" ht="19.5" customHeight="1" thickBot="1">
      <c r="A3" s="106"/>
      <c r="B3" s="58" t="s">
        <v>148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65" t="s">
        <v>144</v>
      </c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103" t="s">
        <v>140</v>
      </c>
      <c r="E7" s="32" t="s">
        <v>141</v>
      </c>
      <c r="F7" s="33"/>
      <c r="G7" s="32" t="s">
        <v>140</v>
      </c>
      <c r="H7" s="32" t="s">
        <v>141</v>
      </c>
      <c r="I7" s="33"/>
      <c r="J7" s="32" t="s">
        <v>140</v>
      </c>
      <c r="K7" s="32" t="s">
        <v>141</v>
      </c>
      <c r="L7" s="33"/>
      <c r="M7" s="32" t="s">
        <v>140</v>
      </c>
      <c r="N7" s="32" t="s">
        <v>141</v>
      </c>
      <c r="O7" s="33"/>
      <c r="P7" s="32" t="s">
        <v>140</v>
      </c>
      <c r="Q7" s="32" t="s">
        <v>141</v>
      </c>
      <c r="R7" s="33"/>
      <c r="S7" s="32" t="s">
        <v>140</v>
      </c>
      <c r="T7" s="32" t="s">
        <v>141</v>
      </c>
      <c r="U7" s="33"/>
      <c r="V7" s="32" t="s">
        <v>140</v>
      </c>
      <c r="W7" s="32" t="s">
        <v>141</v>
      </c>
      <c r="X7" s="33"/>
      <c r="Y7" s="32" t="s">
        <v>140</v>
      </c>
      <c r="Z7" s="32" t="s">
        <v>141</v>
      </c>
      <c r="AA7" s="33"/>
      <c r="AB7" s="32" t="s">
        <v>140</v>
      </c>
      <c r="AC7" s="32" t="s">
        <v>141</v>
      </c>
      <c r="AD7" s="33"/>
      <c r="AE7" s="32" t="s">
        <v>140</v>
      </c>
      <c r="AF7" s="32" t="s">
        <v>141</v>
      </c>
      <c r="AG7" s="33"/>
      <c r="AH7" s="32" t="s">
        <v>140</v>
      </c>
      <c r="AI7" s="32" t="s">
        <v>141</v>
      </c>
      <c r="AJ7" s="33"/>
      <c r="AK7" s="32" t="s">
        <v>140</v>
      </c>
      <c r="AL7" s="32" t="s">
        <v>141</v>
      </c>
      <c r="AM7" s="33"/>
      <c r="AN7" s="32" t="s">
        <v>140</v>
      </c>
      <c r="AO7" s="32" t="s">
        <v>141</v>
      </c>
      <c r="AP7" s="33"/>
      <c r="AQ7" s="32" t="s">
        <v>140</v>
      </c>
      <c r="AR7" s="32" t="s">
        <v>141</v>
      </c>
      <c r="AS7" s="33"/>
      <c r="AT7" s="32" t="s">
        <v>140</v>
      </c>
      <c r="AU7" s="32" t="s">
        <v>141</v>
      </c>
      <c r="AV7" s="33"/>
      <c r="AW7" s="32" t="s">
        <v>140</v>
      </c>
      <c r="AX7" s="32" t="s">
        <v>141</v>
      </c>
      <c r="AY7" s="33"/>
      <c r="AZ7" s="32" t="s">
        <v>140</v>
      </c>
      <c r="BA7" s="32" t="s">
        <v>141</v>
      </c>
      <c r="BB7" s="33"/>
      <c r="BC7" s="32" t="s">
        <v>140</v>
      </c>
      <c r="BD7" s="32" t="s">
        <v>141</v>
      </c>
      <c r="BE7" s="33"/>
      <c r="BF7" s="32" t="s">
        <v>140</v>
      </c>
      <c r="BG7" s="32" t="s">
        <v>141</v>
      </c>
      <c r="BH7" s="33"/>
      <c r="BI7" s="32" t="s">
        <v>140</v>
      </c>
      <c r="BJ7" s="32" t="s">
        <v>141</v>
      </c>
      <c r="BK7" s="33"/>
      <c r="BL7" s="32" t="s">
        <v>140</v>
      </c>
      <c r="BM7" s="32" t="s">
        <v>141</v>
      </c>
      <c r="BN7" s="33"/>
      <c r="BO7" s="32" t="s">
        <v>140</v>
      </c>
      <c r="BP7" s="32" t="s">
        <v>141</v>
      </c>
      <c r="BQ7" s="33"/>
      <c r="BR7" s="32" t="s">
        <v>140</v>
      </c>
      <c r="BS7" s="32" t="s">
        <v>141</v>
      </c>
      <c r="BT7" s="33"/>
      <c r="BU7" s="34"/>
      <c r="BV7" s="32" t="s">
        <v>140</v>
      </c>
      <c r="BW7" s="32" t="s">
        <v>141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432441.14</v>
      </c>
      <c r="E10" s="89">
        <v>0</v>
      </c>
      <c r="F10" s="90">
        <v>430874.6000000001</v>
      </c>
      <c r="G10" s="88"/>
      <c r="H10" s="89"/>
      <c r="I10" s="90"/>
      <c r="J10" s="97"/>
      <c r="K10" s="89"/>
      <c r="L10" s="101"/>
      <c r="M10" s="91"/>
      <c r="N10" s="89"/>
      <c r="O10" s="90"/>
      <c r="P10" s="91">
        <v>0</v>
      </c>
      <c r="Q10" s="89">
        <v>0</v>
      </c>
      <c r="R10" s="90">
        <v>0</v>
      </c>
      <c r="S10" s="91"/>
      <c r="T10" s="89"/>
      <c r="U10" s="90"/>
      <c r="V10" s="91">
        <v>0</v>
      </c>
      <c r="W10" s="89">
        <v>0</v>
      </c>
      <c r="X10" s="90">
        <v>0</v>
      </c>
      <c r="Y10" s="91"/>
      <c r="Z10" s="89"/>
      <c r="AA10" s="90"/>
      <c r="AB10" s="91">
        <v>253885.69999999998</v>
      </c>
      <c r="AC10" s="89">
        <v>0</v>
      </c>
      <c r="AD10" s="90">
        <v>245985.96000000002</v>
      </c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686326.84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676860.56</v>
      </c>
    </row>
    <row r="11" spans="2:76" ht="15">
      <c r="B11" s="13">
        <v>102</v>
      </c>
      <c r="C11" s="25" t="s">
        <v>92</v>
      </c>
      <c r="D11" s="88">
        <v>29931.289999999997</v>
      </c>
      <c r="E11" s="89">
        <v>0</v>
      </c>
      <c r="F11" s="90">
        <v>37531.28999999999</v>
      </c>
      <c r="G11" s="88"/>
      <c r="H11" s="89"/>
      <c r="I11" s="90"/>
      <c r="J11" s="97"/>
      <c r="K11" s="89"/>
      <c r="L11" s="101"/>
      <c r="M11" s="91"/>
      <c r="N11" s="89"/>
      <c r="O11" s="90"/>
      <c r="P11" s="91">
        <v>0</v>
      </c>
      <c r="Q11" s="89">
        <v>0</v>
      </c>
      <c r="R11" s="90">
        <v>0</v>
      </c>
      <c r="S11" s="91"/>
      <c r="T11" s="89"/>
      <c r="U11" s="90"/>
      <c r="V11" s="91">
        <v>0</v>
      </c>
      <c r="W11" s="89">
        <v>0</v>
      </c>
      <c r="X11" s="90">
        <v>0</v>
      </c>
      <c r="Y11" s="91"/>
      <c r="Z11" s="89"/>
      <c r="AA11" s="90"/>
      <c r="AB11" s="91">
        <v>17530.51</v>
      </c>
      <c r="AC11" s="89">
        <v>0</v>
      </c>
      <c r="AD11" s="90">
        <v>17562.51</v>
      </c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47461.799999999996</v>
      </c>
      <c r="BW11" s="77">
        <f t="shared" si="1"/>
        <v>0</v>
      </c>
      <c r="BX11" s="79">
        <f t="shared" si="2"/>
        <v>55093.79999999999</v>
      </c>
    </row>
    <row r="12" spans="2:76" ht="15">
      <c r="B12" s="13">
        <v>103</v>
      </c>
      <c r="C12" s="25" t="s">
        <v>93</v>
      </c>
      <c r="D12" s="88">
        <v>154189.82</v>
      </c>
      <c r="E12" s="89">
        <v>4643.19</v>
      </c>
      <c r="F12" s="90">
        <v>130574.59</v>
      </c>
      <c r="G12" s="88"/>
      <c r="H12" s="89"/>
      <c r="I12" s="90"/>
      <c r="J12" s="97"/>
      <c r="K12" s="89"/>
      <c r="L12" s="101"/>
      <c r="M12" s="91"/>
      <c r="N12" s="89"/>
      <c r="O12" s="90"/>
      <c r="P12" s="91">
        <v>0</v>
      </c>
      <c r="Q12" s="89">
        <v>0</v>
      </c>
      <c r="R12" s="90">
        <v>0</v>
      </c>
      <c r="S12" s="91"/>
      <c r="T12" s="89"/>
      <c r="U12" s="90"/>
      <c r="V12" s="91">
        <v>0</v>
      </c>
      <c r="W12" s="89">
        <v>0</v>
      </c>
      <c r="X12" s="90">
        <v>0</v>
      </c>
      <c r="Y12" s="91"/>
      <c r="Z12" s="89"/>
      <c r="AA12" s="90"/>
      <c r="AB12" s="91">
        <v>159727.71</v>
      </c>
      <c r="AC12" s="89">
        <v>60543.89</v>
      </c>
      <c r="AD12" s="90">
        <v>148908.52999999997</v>
      </c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313917.53</v>
      </c>
      <c r="BW12" s="77">
        <f t="shared" si="1"/>
        <v>65187.08</v>
      </c>
      <c r="BX12" s="79">
        <f t="shared" si="2"/>
        <v>279483.12</v>
      </c>
    </row>
    <row r="13" spans="2:76" ht="15">
      <c r="B13" s="13">
        <v>104</v>
      </c>
      <c r="C13" s="25" t="s">
        <v>19</v>
      </c>
      <c r="D13" s="88">
        <v>0</v>
      </c>
      <c r="E13" s="89">
        <v>0</v>
      </c>
      <c r="F13" s="90">
        <v>0</v>
      </c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1"/>
        <v>0</v>
      </c>
      <c r="BX13" s="79">
        <f t="shared" si="2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1"/>
        <v>0</v>
      </c>
      <c r="BX16" s="79">
        <f t="shared" si="2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>
        <v>0</v>
      </c>
      <c r="BJ18" s="89">
        <v>0</v>
      </c>
      <c r="BK18" s="101">
        <v>0</v>
      </c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1"/>
        <v>0</v>
      </c>
      <c r="BX18" s="79">
        <f t="shared" si="2"/>
        <v>0</v>
      </c>
    </row>
    <row r="19" spans="2:76" ht="15">
      <c r="B19" s="13">
        <v>110</v>
      </c>
      <c r="C19" s="25" t="s">
        <v>98</v>
      </c>
      <c r="D19" s="88">
        <v>16630.74</v>
      </c>
      <c r="E19" s="89">
        <v>0</v>
      </c>
      <c r="F19" s="90">
        <v>16508.74</v>
      </c>
      <c r="G19" s="88"/>
      <c r="H19" s="89"/>
      <c r="I19" s="90"/>
      <c r="J19" s="97"/>
      <c r="K19" s="89"/>
      <c r="L19" s="101"/>
      <c r="M19" s="97"/>
      <c r="N19" s="89"/>
      <c r="O19" s="101"/>
      <c r="P19" s="97">
        <v>0</v>
      </c>
      <c r="Q19" s="89">
        <v>0</v>
      </c>
      <c r="R19" s="101">
        <v>0</v>
      </c>
      <c r="S19" s="97"/>
      <c r="T19" s="89"/>
      <c r="U19" s="101"/>
      <c r="V19" s="97">
        <v>0</v>
      </c>
      <c r="W19" s="89">
        <v>0</v>
      </c>
      <c r="X19" s="101">
        <v>0</v>
      </c>
      <c r="Y19" s="97"/>
      <c r="Z19" s="89"/>
      <c r="AA19" s="101"/>
      <c r="AB19" s="97">
        <v>0</v>
      </c>
      <c r="AC19" s="89">
        <v>0</v>
      </c>
      <c r="AD19" s="101">
        <v>0</v>
      </c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0</v>
      </c>
      <c r="BJ19" s="89">
        <v>0</v>
      </c>
      <c r="BK19" s="101">
        <v>0</v>
      </c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16630.74</v>
      </c>
      <c r="BW19" s="77">
        <f t="shared" si="1"/>
        <v>0</v>
      </c>
      <c r="BX19" s="79">
        <f t="shared" si="2"/>
        <v>16508.74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633192.99</v>
      </c>
      <c r="E20" s="78">
        <f t="shared" si="3"/>
        <v>4643.19</v>
      </c>
      <c r="F20" s="79">
        <f t="shared" si="3"/>
        <v>615489.2200000001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0</v>
      </c>
      <c r="N20" s="78">
        <f t="shared" si="3"/>
        <v>0</v>
      </c>
      <c r="O20" s="77">
        <f t="shared" si="3"/>
        <v>0</v>
      </c>
      <c r="P20" s="98">
        <f t="shared" si="3"/>
        <v>0</v>
      </c>
      <c r="Q20" s="78">
        <f t="shared" si="3"/>
        <v>0</v>
      </c>
      <c r="R20" s="77">
        <f t="shared" si="3"/>
        <v>0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431143.9199999999</v>
      </c>
      <c r="AC20" s="78">
        <f t="shared" si="3"/>
        <v>60543.89</v>
      </c>
      <c r="AD20" s="77">
        <f t="shared" si="3"/>
        <v>412457</v>
      </c>
      <c r="AE20" s="98">
        <f t="shared" si="3"/>
        <v>0</v>
      </c>
      <c r="AF20" s="78">
        <f t="shared" si="3"/>
        <v>0</v>
      </c>
      <c r="AG20" s="77">
        <f t="shared" si="3"/>
        <v>0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0</v>
      </c>
      <c r="AL20" s="78">
        <f t="shared" si="3"/>
        <v>0</v>
      </c>
      <c r="AM20" s="77">
        <f t="shared" si="3"/>
        <v>0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1064336.9100000001</v>
      </c>
      <c r="BW20" s="77">
        <f>BW10+BW11+BW12+BW13+BW14+BW15+BW16+BW17+BW18+BW19</f>
        <v>65187.08</v>
      </c>
      <c r="BX20" s="95">
        <f>BX10+BX11+BX12+BX13+BX14+BX15+BX16+BX17+BX18+BX19</f>
        <v>1027946.2200000001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>
        <v>64162.100000000006</v>
      </c>
      <c r="E24" s="89">
        <v>11329.15</v>
      </c>
      <c r="F24" s="90">
        <v>39461.259999999995</v>
      </c>
      <c r="G24" s="88"/>
      <c r="H24" s="89"/>
      <c r="I24" s="90"/>
      <c r="J24" s="97"/>
      <c r="K24" s="89"/>
      <c r="L24" s="101"/>
      <c r="M24" s="97"/>
      <c r="N24" s="89"/>
      <c r="O24" s="101"/>
      <c r="P24" s="97">
        <v>0</v>
      </c>
      <c r="Q24" s="89">
        <v>0</v>
      </c>
      <c r="R24" s="101">
        <v>0</v>
      </c>
      <c r="S24" s="97"/>
      <c r="T24" s="89"/>
      <c r="U24" s="101"/>
      <c r="V24" s="97"/>
      <c r="W24" s="89"/>
      <c r="X24" s="101"/>
      <c r="Y24" s="97"/>
      <c r="Z24" s="89"/>
      <c r="AA24" s="101"/>
      <c r="AB24" s="97">
        <v>157264.30999999997</v>
      </c>
      <c r="AC24" s="89">
        <v>15723</v>
      </c>
      <c r="AD24" s="101">
        <v>141313.83000000002</v>
      </c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221426.40999999997</v>
      </c>
      <c r="BW24" s="77">
        <f t="shared" si="4"/>
        <v>27052.15</v>
      </c>
      <c r="BX24" s="79">
        <f t="shared" si="4"/>
        <v>180775.09000000003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>
        <v>0</v>
      </c>
      <c r="W27" s="89">
        <v>0</v>
      </c>
      <c r="X27" s="101">
        <v>0</v>
      </c>
      <c r="Y27" s="97"/>
      <c r="Z27" s="89"/>
      <c r="AA27" s="101"/>
      <c r="AB27" s="97">
        <v>28857.71</v>
      </c>
      <c r="AC27" s="89">
        <v>0</v>
      </c>
      <c r="AD27" s="101">
        <v>25093.4</v>
      </c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>
        <v>0</v>
      </c>
      <c r="BJ27" s="89">
        <v>0</v>
      </c>
      <c r="BK27" s="101">
        <v>0</v>
      </c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28857.71</v>
      </c>
      <c r="BW27" s="77">
        <f t="shared" si="4"/>
        <v>0</v>
      </c>
      <c r="BX27" s="79">
        <f t="shared" si="4"/>
        <v>25093.4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64162.100000000006</v>
      </c>
      <c r="E28" s="78">
        <f t="shared" si="5"/>
        <v>11329.15</v>
      </c>
      <c r="F28" s="79">
        <f t="shared" si="5"/>
        <v>39461.259999999995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186122.01999999996</v>
      </c>
      <c r="AC28" s="78">
        <f t="shared" si="5"/>
        <v>15723</v>
      </c>
      <c r="AD28" s="77">
        <f t="shared" si="5"/>
        <v>166407.23</v>
      </c>
      <c r="AE28" s="98">
        <f t="shared" si="5"/>
        <v>0</v>
      </c>
      <c r="AF28" s="78">
        <f t="shared" si="5"/>
        <v>0</v>
      </c>
      <c r="AG28" s="77">
        <f t="shared" si="5"/>
        <v>0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250284.11999999997</v>
      </c>
      <c r="BW28" s="77">
        <f>BW23+BW24+BW25+BW26+BW27</f>
        <v>27052.15</v>
      </c>
      <c r="BX28" s="95">
        <f>BX23+BX24+BX25+BX26+BX27</f>
        <v>205868.49000000002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10"/>
        <v>0</v>
      </c>
      <c r="BW40" s="77">
        <f t="shared" si="10"/>
        <v>0</v>
      </c>
      <c r="BX40" s="79">
        <f t="shared" si="10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0</v>
      </c>
      <c r="BM42" s="78">
        <f t="shared" si="12"/>
        <v>0</v>
      </c>
      <c r="BN42" s="77">
        <f t="shared" si="12"/>
        <v>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>
        <v>0</v>
      </c>
      <c r="BP45" s="89">
        <v>0</v>
      </c>
      <c r="BQ45" s="101">
        <v>0</v>
      </c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251573.84</v>
      </c>
      <c r="BS49" s="89">
        <v>0</v>
      </c>
      <c r="BT49" s="101">
        <v>250568.03999999998</v>
      </c>
      <c r="BU49" s="76"/>
      <c r="BV49" s="85">
        <f aca="true" t="shared" si="15" ref="BV49:BX50">D49+G49+J49+M49+P49+S49+V49+Y49+AB49+AE49+AH49+AK49+AN49+AQ49+AT49+AW49+AZ49+BC49+BF49+BI49+BL49+BO49+BR49</f>
        <v>251573.84</v>
      </c>
      <c r="BW49" s="77">
        <f t="shared" si="15"/>
        <v>0</v>
      </c>
      <c r="BX49" s="79">
        <f t="shared" si="15"/>
        <v>250568.03999999998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0</v>
      </c>
      <c r="BS50" s="89">
        <v>0</v>
      </c>
      <c r="BT50" s="101">
        <v>0</v>
      </c>
      <c r="BU50" s="76"/>
      <c r="BV50" s="85">
        <f t="shared" si="15"/>
        <v>0</v>
      </c>
      <c r="BW50" s="77">
        <f t="shared" si="15"/>
        <v>0</v>
      </c>
      <c r="BX50" s="79">
        <f t="shared" si="15"/>
        <v>0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251573.84</v>
      </c>
      <c r="BS51" s="78">
        <f>BS49+BS50</f>
        <v>0</v>
      </c>
      <c r="BT51" s="77">
        <f>BT49+BT50</f>
        <v>250568.03999999998</v>
      </c>
      <c r="BU51" s="85"/>
      <c r="BV51" s="85">
        <f>BV49+BV50</f>
        <v>251573.84</v>
      </c>
      <c r="BW51" s="77">
        <f>BW49+BW50</f>
        <v>0</v>
      </c>
      <c r="BX51" s="95">
        <f>BX49+BX50</f>
        <v>250568.03999999998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697355.09</v>
      </c>
      <c r="E53" s="86">
        <f t="shared" si="18"/>
        <v>15972.34</v>
      </c>
      <c r="F53" s="86">
        <f t="shared" si="18"/>
        <v>654950.4800000001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0</v>
      </c>
      <c r="N53" s="86">
        <f t="shared" si="18"/>
        <v>0</v>
      </c>
      <c r="O53" s="86">
        <f t="shared" si="18"/>
        <v>0</v>
      </c>
      <c r="P53" s="86">
        <f t="shared" si="18"/>
        <v>0</v>
      </c>
      <c r="Q53" s="86">
        <f t="shared" si="18"/>
        <v>0</v>
      </c>
      <c r="R53" s="86">
        <f t="shared" si="18"/>
        <v>0</v>
      </c>
      <c r="S53" s="86">
        <f t="shared" si="18"/>
        <v>0</v>
      </c>
      <c r="T53" s="86">
        <f t="shared" si="18"/>
        <v>0</v>
      </c>
      <c r="U53" s="86">
        <f t="shared" si="18"/>
        <v>0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617265.94</v>
      </c>
      <c r="AC53" s="86">
        <f t="shared" si="18"/>
        <v>76266.89</v>
      </c>
      <c r="AD53" s="86">
        <f t="shared" si="18"/>
        <v>578864.23</v>
      </c>
      <c r="AE53" s="86">
        <f t="shared" si="18"/>
        <v>0</v>
      </c>
      <c r="AF53" s="86">
        <f t="shared" si="18"/>
        <v>0</v>
      </c>
      <c r="AG53" s="86">
        <f t="shared" si="18"/>
        <v>0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0</v>
      </c>
      <c r="AL53" s="86">
        <f t="shared" si="19"/>
        <v>0</v>
      </c>
      <c r="AM53" s="86">
        <f t="shared" si="19"/>
        <v>0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0</v>
      </c>
      <c r="BM53" s="86">
        <f t="shared" si="19"/>
        <v>0</v>
      </c>
      <c r="BN53" s="86">
        <f t="shared" si="19"/>
        <v>0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251573.84</v>
      </c>
      <c r="BS53" s="86">
        <f t="shared" si="19"/>
        <v>0</v>
      </c>
      <c r="BT53" s="86">
        <f t="shared" si="19"/>
        <v>250568.03999999998</v>
      </c>
      <c r="BU53" s="86">
        <f>BU8</f>
        <v>0</v>
      </c>
      <c r="BV53" s="102">
        <f>BV8+BV20+BV28+BV35+BV42+BV46+BV51</f>
        <v>1566194.87</v>
      </c>
      <c r="BW53" s="87">
        <f>BW20+BW28+BW35+BW42+BW46+BW51</f>
        <v>92239.23000000001</v>
      </c>
      <c r="BX53" s="87">
        <f>BX20+BX28+BX35+BX42+BX46+BX51</f>
        <v>1484382.7500000002</v>
      </c>
    </row>
    <row r="54" spans="2:77" ht="25.5" customHeight="1" thickBot="1" thickTop="1">
      <c r="B54" s="139" t="s">
        <v>147</v>
      </c>
      <c r="C54" s="140"/>
      <c r="D54" s="86"/>
      <c r="E54" s="93"/>
      <c r="F54" s="94"/>
      <c r="G54" s="86"/>
      <c r="H54" s="93"/>
      <c r="I54" s="94"/>
      <c r="J54" s="86"/>
      <c r="K54" s="93"/>
      <c r="L54" s="94"/>
      <c r="M54" s="86"/>
      <c r="N54" s="93"/>
      <c r="O54" s="94"/>
      <c r="P54" s="86"/>
      <c r="Q54" s="93"/>
      <c r="R54" s="94"/>
      <c r="S54" s="86"/>
      <c r="T54" s="93"/>
      <c r="U54" s="94"/>
      <c r="V54" s="86"/>
      <c r="W54" s="93"/>
      <c r="X54" s="94"/>
      <c r="Y54" s="86"/>
      <c r="Z54" s="93"/>
      <c r="AA54" s="94"/>
      <c r="AB54" s="86"/>
      <c r="AC54" s="93"/>
      <c r="AD54" s="94"/>
      <c r="AE54" s="86"/>
      <c r="AF54" s="93"/>
      <c r="AG54" s="94"/>
      <c r="AH54" s="86"/>
      <c r="AI54" s="93"/>
      <c r="AJ54" s="94"/>
      <c r="AK54" s="86"/>
      <c r="AL54" s="93"/>
      <c r="AM54" s="94"/>
      <c r="AN54" s="86"/>
      <c r="AO54" s="93"/>
      <c r="AP54" s="94"/>
      <c r="AQ54" s="86"/>
      <c r="AR54" s="93"/>
      <c r="AS54" s="94"/>
      <c r="AT54" s="86"/>
      <c r="AU54" s="93"/>
      <c r="AV54" s="94"/>
      <c r="AW54" s="86"/>
      <c r="AX54" s="93"/>
      <c r="AY54" s="94"/>
      <c r="AZ54" s="86"/>
      <c r="BA54" s="93"/>
      <c r="BB54" s="94"/>
      <c r="BC54" s="86"/>
      <c r="BD54" s="93"/>
      <c r="BE54" s="94"/>
      <c r="BF54" s="86"/>
      <c r="BG54" s="93"/>
      <c r="BH54" s="94"/>
      <c r="BI54" s="86"/>
      <c r="BJ54" s="93"/>
      <c r="BK54" s="94"/>
      <c r="BL54" s="86"/>
      <c r="BM54" s="93"/>
      <c r="BN54" s="94"/>
      <c r="BO54" s="86"/>
      <c r="BP54" s="93"/>
      <c r="BQ54" s="94"/>
      <c r="BR54" s="86"/>
      <c r="BS54" s="93"/>
      <c r="BT54" s="94"/>
      <c r="BU54" s="87"/>
      <c r="BV54" s="86">
        <f>IF((Spese_Rendiconto_2021!BV53+Spese_Rendiconto_2021!BW53-Entrate_Rendiconto_2021!D58)&lt;0,Entrate_Rendiconto_2021!D58-Spese_Rendiconto_2021!BV53-Spese_Rendiconto_2021!BW53,0)</f>
        <v>1373735.8000000003</v>
      </c>
      <c r="BW54" s="93"/>
      <c r="BX54" s="94">
        <f>IF((Spese_Rendiconto_2021!BX53-Entrate_Rendiconto_2021!E58)&lt;0,Entrate_Rendiconto_2021!E58-Spese_Rendiconto_2021!BX53,0)</f>
        <v>941030.99</v>
      </c>
      <c r="BY54" s="65" t="s">
        <v>143</v>
      </c>
    </row>
    <row r="55" ht="19.5" customHeight="1" thickTop="1">
      <c r="B55" s="67" t="s">
        <v>136</v>
      </c>
    </row>
    <row r="56" ht="15">
      <c r="B56" s="67" t="s">
        <v>135</v>
      </c>
    </row>
  </sheetData>
  <sheetProtection password="D3C7" sheet="1" objects="1" scenarios="1"/>
  <mergeCells count="77">
    <mergeCell ref="S4:U4"/>
    <mergeCell ref="V4:X4"/>
    <mergeCell ref="AK4:AM4"/>
    <mergeCell ref="AN4:AP4"/>
    <mergeCell ref="A1:A65536"/>
    <mergeCell ref="B1:BX2"/>
    <mergeCell ref="B4:C7"/>
    <mergeCell ref="D4:F4"/>
    <mergeCell ref="G4:I4"/>
    <mergeCell ref="J4:L4"/>
    <mergeCell ref="M4:O4"/>
    <mergeCell ref="P4:R4"/>
    <mergeCell ref="BU4:BU5"/>
    <mergeCell ref="BV4:BX5"/>
    <mergeCell ref="AQ4:AS4"/>
    <mergeCell ref="AT4:AV4"/>
    <mergeCell ref="AW4:AY4"/>
    <mergeCell ref="AZ4:BB4"/>
    <mergeCell ref="BC4:BE4"/>
    <mergeCell ref="BF4:BH4"/>
    <mergeCell ref="P5:R5"/>
    <mergeCell ref="S5:U5"/>
    <mergeCell ref="BI4:BK4"/>
    <mergeCell ref="BL4:BN4"/>
    <mergeCell ref="BO4:BQ4"/>
    <mergeCell ref="BR4:BT4"/>
    <mergeCell ref="Y4:AA4"/>
    <mergeCell ref="AB4:AD4"/>
    <mergeCell ref="AE4:AG4"/>
    <mergeCell ref="AH4:AJ4"/>
    <mergeCell ref="BC5:BE5"/>
    <mergeCell ref="V5:X5"/>
    <mergeCell ref="Y5:AA5"/>
    <mergeCell ref="AB5:AD5"/>
    <mergeCell ref="AE5:AG5"/>
    <mergeCell ref="AH5:AJ5"/>
    <mergeCell ref="AK5:AM5"/>
    <mergeCell ref="D6:E6"/>
    <mergeCell ref="G6:H6"/>
    <mergeCell ref="J6:K6"/>
    <mergeCell ref="M6:N6"/>
    <mergeCell ref="P6:Q6"/>
    <mergeCell ref="AN5:AP5"/>
    <mergeCell ref="D5:F5"/>
    <mergeCell ref="G5:I5"/>
    <mergeCell ref="J5:L5"/>
    <mergeCell ref="M5:O5"/>
    <mergeCell ref="AH6:AI6"/>
    <mergeCell ref="BF5:BH5"/>
    <mergeCell ref="BI5:BK5"/>
    <mergeCell ref="BL5:BN5"/>
    <mergeCell ref="BO5:BQ5"/>
    <mergeCell ref="BR5:BT5"/>
    <mergeCell ref="AQ5:AS5"/>
    <mergeCell ref="AT5:AV5"/>
    <mergeCell ref="AW5:AY5"/>
    <mergeCell ref="AZ5:BB5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BV6:BW6"/>
    <mergeCell ref="B53:C53"/>
    <mergeCell ref="B54:C54"/>
    <mergeCell ref="BC6:BD6"/>
    <mergeCell ref="BF6:BG6"/>
    <mergeCell ref="BI6:BJ6"/>
    <mergeCell ref="BL6:BM6"/>
    <mergeCell ref="BO6:BP6"/>
    <mergeCell ref="BR6:BS6"/>
    <mergeCell ref="AK6:AL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7" r:id="rId1"/>
  <colBreaks count="3" manualBreakCount="3">
    <brk id="18" max="65535" man="1"/>
    <brk id="33" max="65535" man="1"/>
    <brk id="6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2022-07-04T10:42:35Z</dcterms:modified>
  <cp:category/>
  <cp:version/>
  <cp:contentType/>
  <cp:contentStatus/>
</cp:coreProperties>
</file>