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<sst xmlns="http://schemas.openxmlformats.org/spreadsheetml/2006/main" count="870" uniqueCount="149">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</sst>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8172.2</v>
      </c>
      <c r="E5" s="38"/>
    </row>
    <row r="6" spans="2:5" ht="15">
      <c r="B6" s="8"/>
      <c r="C6" s="5" t="s">
        <v>5</v>
      </c>
      <c r="D6" s="39">
        <v>5429</v>
      </c>
      <c r="E6" s="40"/>
    </row>
    <row r="7" spans="2:5" ht="15">
      <c r="B7" s="8"/>
      <c r="C7" s="5" t="s">
        <v>6</v>
      </c>
      <c r="D7" s="39">
        <v>1247858.02</v>
      </c>
      <c r="E7" s="40"/>
    </row>
    <row r="8" spans="2:5" ht="15.75" thickBot="1">
      <c r="B8" s="9"/>
      <c r="C8" s="6" t="s">
        <v>7</v>
      </c>
      <c r="D8" s="41"/>
      <c r="E8" s="42">
        <v>938328.45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1004419.1799999999</v>
      </c>
      <c r="E18" s="45">
        <v>1004419.1799999999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1004419.1799999999</v>
      </c>
      <c r="E23" s="51">
        <f>E18+E19+E20+E21+E22</f>
        <v>1004419.1799999999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38724.700000000004</v>
      </c>
      <c r="E25" s="45">
        <v>40868.9</v>
      </c>
    </row>
    <row r="26" spans="2:5" ht="15">
      <c r="B26" s="13">
        <v>30200</v>
      </c>
      <c r="C26" s="54" t="s">
        <v>28</v>
      </c>
      <c r="D26" s="39">
        <v>3208.66</v>
      </c>
      <c r="E26" s="45">
        <v>3208.66</v>
      </c>
    </row>
    <row r="27" spans="2:5" ht="15">
      <c r="B27" s="13">
        <v>30300</v>
      </c>
      <c r="C27" s="54" t="s">
        <v>29</v>
      </c>
      <c r="D27" s="39">
        <v>0.03</v>
      </c>
      <c r="E27" s="45">
        <v>0.03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1643.65</v>
      </c>
      <c r="E29" s="50">
        <v>1643.65</v>
      </c>
    </row>
    <row r="30" spans="2:5" ht="15.75" thickBot="1">
      <c r="B30" s="16">
        <v>30000</v>
      </c>
      <c r="C30" s="15" t="s">
        <v>32</v>
      </c>
      <c r="D30" s="48">
        <f>D25+D26+D27+D28+D29</f>
        <v>43577.04</v>
      </c>
      <c r="E30" s="51">
        <f>E25+E26+E27+E28+E29</f>
        <v>45721.24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100595.11000000002</v>
      </c>
      <c r="E33" s="59">
        <v>63995.07</v>
      </c>
    </row>
    <row r="34" spans="2:5" ht="15">
      <c r="B34" s="13">
        <v>40300</v>
      </c>
      <c r="C34" s="54" t="s">
        <v>37</v>
      </c>
      <c r="D34" s="61">
        <v>268114.52</v>
      </c>
      <c r="E34" s="45">
        <v>187489.49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368709.63</v>
      </c>
      <c r="E37" s="51">
        <f>E32+E33+E34+E35+E36</f>
        <v>251484.56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234896.21000000002</v>
      </c>
      <c r="E54" s="45">
        <v>234896.21000000002</v>
      </c>
    </row>
    <row r="55" spans="2:5" ht="15">
      <c r="B55" s="13">
        <v>90200</v>
      </c>
      <c r="C55" s="54" t="s">
        <v>62</v>
      </c>
      <c r="D55" s="61">
        <v>4260.639999999999</v>
      </c>
      <c r="E55" s="62">
        <v>4260.639999999999</v>
      </c>
    </row>
    <row r="56" spans="2:5" ht="15.75" thickBot="1">
      <c r="B56" s="16">
        <v>90000</v>
      </c>
      <c r="C56" s="15" t="s">
        <v>63</v>
      </c>
      <c r="D56" s="48">
        <f>D54+D55</f>
        <v>239156.85000000003</v>
      </c>
      <c r="E56" s="51">
        <f>E54+E55</f>
        <v>239156.85000000003</v>
      </c>
    </row>
    <row r="57" spans="2:5" ht="16.5" thickBot="1" thickTop="1">
      <c r="B57" s="109" t="s">
        <v>64</v>
      </c>
      <c r="C57" s="110"/>
      <c r="D57" s="52">
        <f>D16+D23+D30+D37+D43+D49+D52+D56</f>
        <v>1655862.7000000002</v>
      </c>
      <c r="E57" s="55">
        <f>E16+E23+E30+E37+E43+E49+E52+E56</f>
        <v>1540781.83</v>
      </c>
    </row>
    <row r="58" spans="2:5" ht="16.5" thickBot="1" thickTop="1">
      <c r="B58" s="109" t="s">
        <v>65</v>
      </c>
      <c r="C58" s="110"/>
      <c r="D58" s="52">
        <f>D57+D5+D6+D7+D8</f>
        <v>2917321.92</v>
      </c>
      <c r="E58" s="55">
        <f>E57+E5+E6+E7+E8</f>
        <v>2479110.2800000003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419404.47</v>
      </c>
      <c r="E10" s="89">
        <v>0</v>
      </c>
      <c r="F10" s="90">
        <v>419029.88999999996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299771.62</v>
      </c>
      <c r="AC10" s="89">
        <v>0</v>
      </c>
      <c r="AD10" s="90">
        <v>299771.62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719176.09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718801.51</v>
      </c>
    </row>
    <row r="11" spans="2:76" ht="15">
      <c r="B11" s="13">
        <v>102</v>
      </c>
      <c r="C11" s="25" t="s">
        <v>92</v>
      </c>
      <c r="D11" s="88">
        <v>35741.61</v>
      </c>
      <c r="E11" s="89">
        <v>0</v>
      </c>
      <c r="F11" s="90">
        <v>28581.36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12751.859999999999</v>
      </c>
      <c r="AC11" s="89">
        <v>0</v>
      </c>
      <c r="AD11" s="90">
        <v>12751.859999999997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48493.47</v>
      </c>
      <c r="BW11" s="77">
        <f t="shared" si="1"/>
        <v>0</v>
      </c>
      <c r="BX11" s="79">
        <f t="shared" si="2"/>
        <v>41333.22</v>
      </c>
    </row>
    <row r="12" spans="2:76" ht="15">
      <c r="B12" s="13">
        <v>103</v>
      </c>
      <c r="C12" s="25" t="s">
        <v>93</v>
      </c>
      <c r="D12" s="88">
        <v>149074.47999999998</v>
      </c>
      <c r="E12" s="89">
        <v>1756.8</v>
      </c>
      <c r="F12" s="90">
        <v>124937.15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112169.45</v>
      </c>
      <c r="AC12" s="89">
        <v>20528.239999999998</v>
      </c>
      <c r="AD12" s="90">
        <v>102233.7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261243.93</v>
      </c>
      <c r="BW12" s="77">
        <f t="shared" si="1"/>
        <v>22285.039999999997</v>
      </c>
      <c r="BX12" s="79">
        <f t="shared" si="2"/>
        <v>227170.84999999998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26705.800000000003</v>
      </c>
      <c r="E19" s="89">
        <v>0</v>
      </c>
      <c r="F19" s="90">
        <v>26156.800000000003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26705.800000000003</v>
      </c>
      <c r="BW19" s="77">
        <f t="shared" si="1"/>
        <v>0</v>
      </c>
      <c r="BX19" s="79">
        <f t="shared" si="2"/>
        <v>26156.800000000003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630926.36</v>
      </c>
      <c r="E20" s="78">
        <f t="shared" si="3"/>
        <v>1756.8</v>
      </c>
      <c r="F20" s="79">
        <f t="shared" si="3"/>
        <v>598705.2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424692.93</v>
      </c>
      <c r="AC20" s="78">
        <f t="shared" si="3"/>
        <v>20528.239999999998</v>
      </c>
      <c r="AD20" s="77">
        <f t="shared" si="3"/>
        <v>414757.18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1055619.29</v>
      </c>
      <c r="BW20" s="77">
        <f>BW10+BW11+BW12+BW13+BW14+BW15+BW16+BW17+BW18+BW19</f>
        <v>22285.039999999997</v>
      </c>
      <c r="BX20" s="95">
        <f>BX10+BX11+BX12+BX13+BX14+BX15+BX16+BX17+BX18+BX19</f>
        <v>1013462.38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54891.24999999999</v>
      </c>
      <c r="E24" s="89">
        <v>2928</v>
      </c>
      <c r="F24" s="90">
        <v>47108.84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20142.739999999998</v>
      </c>
      <c r="AC24" s="89">
        <v>0</v>
      </c>
      <c r="AD24" s="101">
        <v>12968.74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75033.98999999999</v>
      </c>
      <c r="BW24" s="77">
        <f t="shared" si="4"/>
        <v>2928</v>
      </c>
      <c r="BX24" s="79">
        <f t="shared" si="4"/>
        <v>60077.579999999994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/>
      <c r="Z27" s="89"/>
      <c r="AA27" s="101"/>
      <c r="AB27" s="97">
        <v>18452.870000000003</v>
      </c>
      <c r="AC27" s="89">
        <v>6592</v>
      </c>
      <c r="AD27" s="101">
        <v>10467.35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18452.870000000003</v>
      </c>
      <c r="BW27" s="77">
        <f t="shared" si="4"/>
        <v>6592</v>
      </c>
      <c r="BX27" s="79">
        <f t="shared" si="4"/>
        <v>10467.35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54891.24999999999</v>
      </c>
      <c r="E28" s="78">
        <f t="shared" si="5"/>
        <v>2928</v>
      </c>
      <c r="F28" s="79">
        <f t="shared" si="5"/>
        <v>47108.84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38595.61</v>
      </c>
      <c r="AC28" s="78">
        <f t="shared" si="5"/>
        <v>6592</v>
      </c>
      <c r="AD28" s="77">
        <f t="shared" si="5"/>
        <v>23436.09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93486.85999999999</v>
      </c>
      <c r="BW28" s="77">
        <f>BW23+BW24+BW25+BW26+BW27</f>
        <v>9520</v>
      </c>
      <c r="BX28" s="95">
        <f>BX23+BX24+BX25+BX26+BX27</f>
        <v>70544.93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234896.21000000002</v>
      </c>
      <c r="BS49" s="89">
        <v>0</v>
      </c>
      <c r="BT49" s="101">
        <v>235036.21</v>
      </c>
      <c r="BU49" s="76"/>
      <c r="BV49" s="85">
        <f aca="true" t="shared" si="15" ref="BV49:BX50">D49+G49+J49+M49+P49+S49+V49+Y49+AB49+AE49+AH49+AK49+AN49+AQ49+AT49+AW49+AZ49+BC49+BF49+BI49+BL49+BO49+BR49</f>
        <v>234896.21000000002</v>
      </c>
      <c r="BW49" s="77">
        <f t="shared" si="15"/>
        <v>0</v>
      </c>
      <c r="BX49" s="79">
        <f t="shared" si="15"/>
        <v>235036.21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4260.639999999999</v>
      </c>
      <c r="BS50" s="89">
        <v>0</v>
      </c>
      <c r="BT50" s="101">
        <v>2360.64</v>
      </c>
      <c r="BU50" s="76"/>
      <c r="BV50" s="85">
        <f t="shared" si="15"/>
        <v>4260.639999999999</v>
      </c>
      <c r="BW50" s="77">
        <f t="shared" si="15"/>
        <v>0</v>
      </c>
      <c r="BX50" s="79">
        <f t="shared" si="15"/>
        <v>2360.64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239156.85000000003</v>
      </c>
      <c r="BS51" s="78">
        <f>BS49+BS50</f>
        <v>0</v>
      </c>
      <c r="BT51" s="77">
        <f>BT49+BT50</f>
        <v>237396.85</v>
      </c>
      <c r="BU51" s="85"/>
      <c r="BV51" s="85">
        <f>BV49+BV50</f>
        <v>239156.85000000003</v>
      </c>
      <c r="BW51" s="77">
        <f>BW49+BW50</f>
        <v>0</v>
      </c>
      <c r="BX51" s="95">
        <f>BX49+BX50</f>
        <v>237396.85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685817.61</v>
      </c>
      <c r="E53" s="86">
        <f t="shared" si="18"/>
        <v>4684.8</v>
      </c>
      <c r="F53" s="86">
        <f t="shared" si="18"/>
        <v>645814.0399999999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463288.54</v>
      </c>
      <c r="AC53" s="86">
        <f t="shared" si="18"/>
        <v>27120.239999999998</v>
      </c>
      <c r="AD53" s="86">
        <f t="shared" si="18"/>
        <v>438193.27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239156.85000000003</v>
      </c>
      <c r="BS53" s="86">
        <f t="shared" si="19"/>
        <v>0</v>
      </c>
      <c r="BT53" s="86">
        <f t="shared" si="19"/>
        <v>237396.85</v>
      </c>
      <c r="BU53" s="86">
        <f>BU8</f>
        <v>0</v>
      </c>
      <c r="BV53" s="102">
        <f>BV8+BV20+BV28+BV35+BV42+BV46+BV51</f>
        <v>1388263</v>
      </c>
      <c r="BW53" s="87">
        <f>BW20+BW28+BW35+BW42+BW46+BW51</f>
        <v>31805.039999999997</v>
      </c>
      <c r="BX53" s="87">
        <f>BX20+BX28+BX35+BX42+BX46+BX51</f>
        <v>1321404.1600000001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1497253.88</v>
      </c>
      <c r="BW54" s="93"/>
      <c r="BX54" s="94">
        <f>IF((Spese_Rendiconto_2020!BX53-Entrate_Rendiconto_2020!E58)&lt;0,Entrate_Rendiconto_2020!E58-Spese_Rendiconto_2020!BX53,0)</f>
        <v>1157706.12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2021-06-17T10:46:37Z</dcterms:modified>
  <cp:category/>
  <cp:version/>
  <cp:contentType/>
  <cp:contentStatus/>
</cp:coreProperties>
</file>