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6" sheetId="1" r:id="rId1"/>
    <sheet name="Entrate_Bilancio_2017" sheetId="2" r:id="rId2"/>
    <sheet name="Entrate_Bilancio_2018" sheetId="3" r:id="rId3"/>
    <sheet name="Entrate_Rendiconto_Anno0" sheetId="4" state="hidden" r:id="rId4"/>
    <sheet name="Spese_Bilancio_2016" sheetId="5" r:id="rId5"/>
    <sheet name="Spese_Bilancio_2017" sheetId="6" r:id="rId6"/>
    <sheet name="Spese_Bilancio_2018" sheetId="7" r:id="rId7"/>
    <sheet name="Spese_Rendiconto_Anno0" sheetId="8" state="hidden" r:id="rId8"/>
  </sheets>
  <definedNames>
    <definedName name="_xlnm.Print_Area" localSheetId="0">'Entrate_Bilancio_2016'!$B$1:$E$58</definedName>
    <definedName name="_xlnm.Print_Area" localSheetId="1">'Entrate_Bilancio_2017'!$B$1:$E$58</definedName>
    <definedName name="_xlnm.Print_Area" localSheetId="2">'Entrate_Bilancio_2018'!$B$1:$E$58</definedName>
    <definedName name="_xlnm.Print_Area" localSheetId="3">'Entrate_Rendiconto_Anno0'!$B$1:$E$59</definedName>
    <definedName name="_xlnm.Print_Area" localSheetId="4">'Spese_Bilancio_2016'!$B$1:$BX$53</definedName>
    <definedName name="_xlnm.Print_Area" localSheetId="5">'Spese_Bilancio_2017'!$B$1:$BX$53</definedName>
    <definedName name="_xlnm.Print_Area" localSheetId="6">'Spese_Bilancio_2018'!$B$1:$BX$53</definedName>
    <definedName name="_xlnm.Print_Area" localSheetId="7">'Spese_Rendiconto_Anno0'!$B$1:$BX$54</definedName>
    <definedName name="_xlnm.Print_Titles" localSheetId="4">'Spese_Bilancio_2016'!$B:$C</definedName>
    <definedName name="_xlnm.Print_Titles" localSheetId="5">'Spese_Bilancio_2017'!$B:$C</definedName>
    <definedName name="_xlnm.Print_Titles" localSheetId="6">'Spese_Bilancio_2018'!$B:$C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<sst xmlns="http://schemas.openxmlformats.org/spreadsheetml/2006/main" count="870" uniqueCount="151">
  <si>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</si>
  <si>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</si>
  <si>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</si>
  <si>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</si>
  <si>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</si>
  <si>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</si>
  <si>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</si>
  <si>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</si>
  <si>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</si>
  <si>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</si>
  <si>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</si>
  <si>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</si>
  <si>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</si>
  <si>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</si>
  <si>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</si>
  <si>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</si>
  <si>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</si>
  <si>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</si>
  <si>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</si>
  <si>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</si>
  <si>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</si>
  <si>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</si>
  <si>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</si>
  <si>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</si>
  <si>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</si>
  <si>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</si>
  <si>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</si>
  <si>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</si>
  <si>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</si>
  <si>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</si>
  <si>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</si>
  <si>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</si>
  <si>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</si>
  <si>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</si>
  <si>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</si>
  <si>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</si>
  <si>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</si>
  <si>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</si>
  <si>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</si>
  <si>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</si>
  <si>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</si>
  <si>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</si>
  <si>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</si>
  <si>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</si>
  <si>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</si>
  <si>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</si>
  <si>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</si>
  <si>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</si>
  <si>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</si>
  <si>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</si>
  <si>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</si>
  <si>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</si>
  <si>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</si>
  <si>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</si>
  <si>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</si>
  <si>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</si>
  <si>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</si>
  <si>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</si>
  <si>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</si>
  <si>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</si>
  <si>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</si>
  <si>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</si>
  <si>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</si>
  <si>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</si>
  <si>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</si>
  <si>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</si>
  <si>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</si>
  <si>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</si>
  <si>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</si>
  <si>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</si>
  <si>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</si>
  <si>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</si>
  <si>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</si>
  <si>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</si>
  <si>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</si>
  <si>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</si>
  <si>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</si>
  <si>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</si>
  <si>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</si>
  <si>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</si>
  <si>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</si>
  <si>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</si>
  <si>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</si>
  <si>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</si>
  <si>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</si>
  <si>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</si>
  <si>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</si>
  <si>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</si>
  <si>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</si>
  <si>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</si>
  <si>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</si>
  <si>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</si>
  <si>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</si>
  <si>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</si>
  <si>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</si>
  <si>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</si>
  <si>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</si>
  <si>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</si>
  <si>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</si>
  <si>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</si>
  <si>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</si>
  <si>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</si>
  <si>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</si>
  <si>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</si>
  <si>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</si>
  <si>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</si>
  <si>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</si>
  <si>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</si>
  <si>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</si>
  <si>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</si>
  <si>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</si>
  <si>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</si>
  <si>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</si>
  <si>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</si>
  <si>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</si>
  <si>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</si>
  <si>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</si>
  <si>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</si>
  <si>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</si>
  <si>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</si>
  <si>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</si>
  <si>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</si>
  <si>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</si>
  <si>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</si>
  <si>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</si>
  <si>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</si>
  <si>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</si>
  <si>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</si>
  <si>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</si>
  <si>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</si>
  <si>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</si>
  <si>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</si>
  <si>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</si>
  <si>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</si>
  <si>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</si>
  <si>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</si>
  <si>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</si>
  <si>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</si>
  <si>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</si>
  <si>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</si>
  <si>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</si>
  <si>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</si>
  <si>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</si>
  <si>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</si>
  <si>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</si>
  <si>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</si>
  <si>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</si>
  <si>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</si>
  <si>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2016</t>
  </si>
  <si>
    <t>Dati previsionali anno 2017</t>
  </si>
  <si>
    <t>Dati previsionali anno 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</si>
</sst>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105000</v>
      </c>
      <c r="E5" s="38"/>
    </row>
    <row r="6" spans="2:5" ht="15">
      <c r="B6" s="8"/>
      <c r="C6" s="5" t="s">
        <v>5</v>
      </c>
      <c r="D6" s="39">
        <v>899231.46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816374.17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524742</v>
      </c>
      <c r="E18" s="45">
        <v>798277.8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524742</v>
      </c>
      <c r="E23" s="51">
        <f>E18+E19+E20+E21+E22</f>
        <v>798277.8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100</v>
      </c>
      <c r="E25" s="45">
        <v>100</v>
      </c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700</v>
      </c>
      <c r="E27" s="45">
        <v>700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43469.6</v>
      </c>
      <c r="E29" s="50">
        <v>43469.6</v>
      </c>
    </row>
    <row r="30" spans="2:5" ht="15.75" thickBot="1">
      <c r="B30" s="16">
        <v>30000</v>
      </c>
      <c r="C30" s="15" t="s">
        <v>32</v>
      </c>
      <c r="D30" s="48">
        <f>D25+D26+D27+D28+D29</f>
        <v>44269.6</v>
      </c>
      <c r="E30" s="51">
        <f>E25+E26+E27+E28+E29</f>
        <v>44269.6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79500</v>
      </c>
      <c r="E54" s="45">
        <v>109332.98000000001</v>
      </c>
    </row>
    <row r="55" spans="2:5" ht="15">
      <c r="B55" s="13">
        <v>90200</v>
      </c>
      <c r="C55" s="54" t="s">
        <v>62</v>
      </c>
      <c r="D55" s="61">
        <v>3200</v>
      </c>
      <c r="E55" s="62">
        <v>3200</v>
      </c>
    </row>
    <row r="56" spans="2:5" ht="15.75" thickBot="1">
      <c r="B56" s="16">
        <v>90000</v>
      </c>
      <c r="C56" s="15" t="s">
        <v>63</v>
      </c>
      <c r="D56" s="48">
        <f>D54+D55</f>
        <v>82700</v>
      </c>
      <c r="E56" s="51">
        <f>E54+E55</f>
        <v>112532.98000000001</v>
      </c>
    </row>
    <row r="57" spans="2:5" ht="16.5" thickBot="1" thickTop="1">
      <c r="B57" s="109" t="s">
        <v>64</v>
      </c>
      <c r="C57" s="110"/>
      <c r="D57" s="52">
        <f>D16+D23+D30+D37+D43+D49+D52+D56</f>
        <v>651711.6</v>
      </c>
      <c r="E57" s="55">
        <f>E16+E23+E30+E37+E43+E49+E52+E56</f>
        <v>955080.38</v>
      </c>
    </row>
    <row r="58" spans="2:5" ht="16.5" thickBot="1" thickTop="1">
      <c r="B58" s="109" t="s">
        <v>65</v>
      </c>
      <c r="C58" s="110"/>
      <c r="D58" s="52">
        <f>D57+D5+D6+D7+D8</f>
        <v>1655943.06</v>
      </c>
      <c r="E58" s="55">
        <f>E57+E5+E6+E7+E8</f>
        <v>1771454.55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105000</v>
      </c>
      <c r="E5" s="38"/>
    </row>
    <row r="6" spans="2:5" ht="15">
      <c r="B6" s="8"/>
      <c r="C6" s="5" t="s">
        <v>5</v>
      </c>
      <c r="D6" s="39">
        <v>850000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524742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524742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100</v>
      </c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700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200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1000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78700</v>
      </c>
      <c r="E54" s="45"/>
    </row>
    <row r="55" spans="2:5" ht="15">
      <c r="B55" s="13">
        <v>90200</v>
      </c>
      <c r="C55" s="54" t="s">
        <v>62</v>
      </c>
      <c r="D55" s="61">
        <v>4000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82700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608442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1563442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70000</v>
      </c>
      <c r="E5" s="38"/>
    </row>
    <row r="6" spans="2:5" ht="15">
      <c r="B6" s="8"/>
      <c r="C6" s="5" t="s">
        <v>5</v>
      </c>
      <c r="D6" s="39">
        <v>800000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524742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524742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100</v>
      </c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700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200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1000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78700</v>
      </c>
      <c r="E54" s="45"/>
    </row>
    <row r="55" spans="2:5" ht="15">
      <c r="B55" s="13">
        <v>90200</v>
      </c>
      <c r="C55" s="54" t="s">
        <v>62</v>
      </c>
      <c r="D55" s="61">
        <v>4000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82700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608442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1478442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250971</v>
      </c>
      <c r="AC10" s="89">
        <v>0</v>
      </c>
      <c r="AD10" s="90">
        <v>290229.05</v>
      </c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250971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290229.05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21000</v>
      </c>
      <c r="AC11" s="89">
        <v>0</v>
      </c>
      <c r="AD11" s="90">
        <v>21333.3</v>
      </c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21000</v>
      </c>
      <c r="BW11" s="77">
        <f t="shared" si="1"/>
        <v>0</v>
      </c>
      <c r="BX11" s="79">
        <f t="shared" si="2"/>
        <v>21333.3</v>
      </c>
    </row>
    <row r="12" spans="2:76" ht="15">
      <c r="B12" s="13">
        <v>103</v>
      </c>
      <c r="C12" s="25" t="s">
        <v>93</v>
      </c>
      <c r="D12" s="88">
        <v>0</v>
      </c>
      <c r="E12" s="89">
        <v>0</v>
      </c>
      <c r="F12" s="90">
        <v>0</v>
      </c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>
        <v>327540.6</v>
      </c>
      <c r="AC12" s="89">
        <v>105000</v>
      </c>
      <c r="AD12" s="90">
        <v>289815.82999999996</v>
      </c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327540.6</v>
      </c>
      <c r="BW12" s="77">
        <f t="shared" si="1"/>
        <v>105000</v>
      </c>
      <c r="BX12" s="79">
        <f t="shared" si="2"/>
        <v>289815.82999999996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>
        <v>50000</v>
      </c>
      <c r="AC13" s="89">
        <v>0</v>
      </c>
      <c r="AD13" s="90">
        <v>50000</v>
      </c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50000</v>
      </c>
      <c r="BW13" s="77">
        <f t="shared" si="1"/>
        <v>0</v>
      </c>
      <c r="BX13" s="79">
        <f t="shared" si="2"/>
        <v>50000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>
        <v>0</v>
      </c>
      <c r="AC18" s="89">
        <v>0</v>
      </c>
      <c r="AD18" s="101">
        <v>0</v>
      </c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24500</v>
      </c>
      <c r="AC19" s="89">
        <v>0</v>
      </c>
      <c r="AD19" s="101">
        <v>24500</v>
      </c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24500</v>
      </c>
      <c r="BW19" s="77">
        <f t="shared" si="1"/>
        <v>0</v>
      </c>
      <c r="BX19" s="79">
        <f t="shared" si="2"/>
        <v>24500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674011.6</v>
      </c>
      <c r="AC20" s="78">
        <f t="shared" si="3"/>
        <v>105000</v>
      </c>
      <c r="AD20" s="77">
        <f t="shared" si="3"/>
        <v>675878.1799999999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674011.6</v>
      </c>
      <c r="BW20" s="77">
        <f>BW10+BW11+BW12+BW13+BW14+BW15+BW16+BW17+BW18+BW19</f>
        <v>105000</v>
      </c>
      <c r="BX20" s="95">
        <f>BX10+BX11+BX12+BX13+BX14+BX15+BX16+BX17+BX18+BX19</f>
        <v>675878.1799999999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>
        <v>49231.46</v>
      </c>
      <c r="AC24" s="89">
        <v>0</v>
      </c>
      <c r="AD24" s="101">
        <v>49231.46</v>
      </c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49231.46</v>
      </c>
      <c r="BW24" s="77">
        <f t="shared" si="4"/>
        <v>0</v>
      </c>
      <c r="BX24" s="79">
        <f t="shared" si="4"/>
        <v>49231.46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>
        <v>0</v>
      </c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>
        <v>850000</v>
      </c>
      <c r="AC27" s="89">
        <v>850000</v>
      </c>
      <c r="AD27" s="101">
        <v>0</v>
      </c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850000</v>
      </c>
      <c r="BW27" s="77">
        <f t="shared" si="4"/>
        <v>850000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899231.46</v>
      </c>
      <c r="AC28" s="78">
        <f t="shared" si="5"/>
        <v>850000</v>
      </c>
      <c r="AD28" s="77">
        <f t="shared" si="5"/>
        <v>49231.46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899231.46</v>
      </c>
      <c r="BW28" s="77">
        <f>BW23+BW24+BW25+BW26+BW27</f>
        <v>850000</v>
      </c>
      <c r="BX28" s="95">
        <f>BX23+BX24+BX25+BX26+BX27</f>
        <v>49231.46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79500</v>
      </c>
      <c r="BS49" s="89">
        <v>0</v>
      </c>
      <c r="BT49" s="101">
        <v>112059.87</v>
      </c>
      <c r="BU49" s="76"/>
      <c r="BV49" s="85">
        <f aca="true" t="shared" si="15" ref="BV49:BX50">D49+G49+J49+M49+P49+S49+V49+Y49+AB49+AE49+AH49+AK49+AN49+AQ49+AT49+AW49+AZ49+BC49+BF49+BI49+BL49+BO49+BR49</f>
        <v>79500</v>
      </c>
      <c r="BW49" s="77">
        <f t="shared" si="15"/>
        <v>0</v>
      </c>
      <c r="BX49" s="79">
        <f t="shared" si="15"/>
        <v>112059.87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3200</v>
      </c>
      <c r="BS50" s="89">
        <v>0</v>
      </c>
      <c r="BT50" s="101">
        <v>3621.65</v>
      </c>
      <c r="BU50" s="76"/>
      <c r="BV50" s="85">
        <f t="shared" si="15"/>
        <v>3200</v>
      </c>
      <c r="BW50" s="77">
        <f t="shared" si="15"/>
        <v>0</v>
      </c>
      <c r="BX50" s="79">
        <f t="shared" si="15"/>
        <v>3621.65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82700</v>
      </c>
      <c r="BS51" s="78">
        <f>BS49+BS50</f>
        <v>0</v>
      </c>
      <c r="BT51" s="77">
        <f>BT49+BT50</f>
        <v>115681.51999999999</v>
      </c>
      <c r="BU51" s="85"/>
      <c r="BV51" s="85">
        <f>BV49+BV50</f>
        <v>82700</v>
      </c>
      <c r="BW51" s="77">
        <f>BW49+BW50</f>
        <v>0</v>
      </c>
      <c r="BX51" s="95">
        <f>BX49+BX50</f>
        <v>115681.51999999999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1573243.06</v>
      </c>
      <c r="AC53" s="86">
        <f t="shared" si="18"/>
        <v>955000</v>
      </c>
      <c r="AD53" s="86">
        <f t="shared" si="18"/>
        <v>725109.6399999999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82700</v>
      </c>
      <c r="BS53" s="86">
        <f t="shared" si="19"/>
        <v>0</v>
      </c>
      <c r="BT53" s="86">
        <f t="shared" si="19"/>
        <v>115681.51999999999</v>
      </c>
      <c r="BU53" s="86">
        <f>BU8</f>
        <v>0</v>
      </c>
      <c r="BV53" s="102">
        <f>BV8+BV20+BV28+BV35+BV42+BV46+BV51</f>
        <v>1655943.06</v>
      </c>
      <c r="BW53" s="87">
        <f>BW20+BW28+BW35+BW42+BW46+BW51</f>
        <v>955000</v>
      </c>
      <c r="BX53" s="87">
        <f>BX20+BX28+BX35+BX42+BX46+BX51</f>
        <v>840791.1599999999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250971</v>
      </c>
      <c r="AC10" s="89">
        <v>0</v>
      </c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250971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21000</v>
      </c>
      <c r="AC11" s="89">
        <v>0</v>
      </c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21000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0</v>
      </c>
      <c r="E12" s="89">
        <v>0</v>
      </c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>
        <v>284271</v>
      </c>
      <c r="AC12" s="89">
        <v>70000</v>
      </c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284271</v>
      </c>
      <c r="BW12" s="77">
        <f t="shared" si="0"/>
        <v>70000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>
        <v>50000</v>
      </c>
      <c r="AC13" s="89">
        <v>0</v>
      </c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50000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>
        <v>0</v>
      </c>
      <c r="AC18" s="89">
        <v>0</v>
      </c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24500</v>
      </c>
      <c r="AC19" s="89">
        <v>0</v>
      </c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24500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630742</v>
      </c>
      <c r="AC20" s="78">
        <f t="shared" si="1"/>
        <v>70000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630742</v>
      </c>
      <c r="BW20" s="77">
        <f>BW10+BW11+BW12+BW13+BW14+BW15+BW16+BW17+BW18+BW19</f>
        <v>70000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>
        <v>50000</v>
      </c>
      <c r="AC24" s="89">
        <v>0</v>
      </c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50000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>
        <v>800000</v>
      </c>
      <c r="AC27" s="89">
        <v>800000</v>
      </c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800000</v>
      </c>
      <c r="BW27" s="77">
        <f t="shared" si="2"/>
        <v>800000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850000</v>
      </c>
      <c r="AC28" s="78">
        <f t="shared" si="3"/>
        <v>800000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850000</v>
      </c>
      <c r="BW28" s="77">
        <f>BW23+BW24+BW25+BW26+BW27</f>
        <v>800000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78700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78700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4000</v>
      </c>
      <c r="BS50" s="89">
        <v>0</v>
      </c>
      <c r="BT50" s="101"/>
      <c r="BU50" s="76"/>
      <c r="BV50" s="85">
        <f t="shared" si="9"/>
        <v>4000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82700</v>
      </c>
      <c r="BS51" s="78">
        <f>BS49+BS50</f>
        <v>0</v>
      </c>
      <c r="BT51" s="77">
        <f>BT49+BT50</f>
        <v>0</v>
      </c>
      <c r="BU51" s="85"/>
      <c r="BV51" s="85">
        <f>BV49+BV50</f>
        <v>82700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1480742</v>
      </c>
      <c r="AC53" s="86">
        <f t="shared" si="11"/>
        <v>870000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82700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1563442</v>
      </c>
      <c r="BW53" s="87">
        <f>BW20+BW28+BW35+BW42+BW46+BW51</f>
        <v>870000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250971</v>
      </c>
      <c r="AC10" s="89">
        <v>0</v>
      </c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250971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21000</v>
      </c>
      <c r="AC11" s="89">
        <v>0</v>
      </c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21000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0</v>
      </c>
      <c r="E12" s="89">
        <v>0</v>
      </c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>
        <v>249271</v>
      </c>
      <c r="AC12" s="89">
        <v>35000</v>
      </c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249271</v>
      </c>
      <c r="BW12" s="77">
        <f t="shared" si="0"/>
        <v>35000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>
        <v>50000</v>
      </c>
      <c r="AC13" s="89">
        <v>0</v>
      </c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50000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>
        <v>0</v>
      </c>
      <c r="AC18" s="89">
        <v>0</v>
      </c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24500</v>
      </c>
      <c r="AC19" s="89">
        <v>0</v>
      </c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24500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595742</v>
      </c>
      <c r="AC20" s="78">
        <f t="shared" si="1"/>
        <v>35000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595742</v>
      </c>
      <c r="BW20" s="77">
        <f>BW10+BW11+BW12+BW13+BW14+BW15+BW16+BW17+BW18+BW19</f>
        <v>35000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>
        <v>50000</v>
      </c>
      <c r="AC24" s="89">
        <v>0</v>
      </c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50000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>
        <v>750000</v>
      </c>
      <c r="AC27" s="89">
        <v>750000</v>
      </c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750000</v>
      </c>
      <c r="BW27" s="77">
        <f t="shared" si="2"/>
        <v>750000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800000</v>
      </c>
      <c r="AC28" s="78">
        <f t="shared" si="3"/>
        <v>750000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800000</v>
      </c>
      <c r="BW28" s="77">
        <f>BW23+BW24+BW25+BW26+BW27</f>
        <v>750000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78700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78700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4000</v>
      </c>
      <c r="BS50" s="89">
        <v>0</v>
      </c>
      <c r="BT50" s="101"/>
      <c r="BU50" s="76"/>
      <c r="BV50" s="85">
        <f t="shared" si="9"/>
        <v>4000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82700</v>
      </c>
      <c r="BS51" s="78">
        <f>BS49+BS50</f>
        <v>0</v>
      </c>
      <c r="BT51" s="77">
        <f>BT49+BT50</f>
        <v>0</v>
      </c>
      <c r="BU51" s="85"/>
      <c r="BV51" s="85">
        <f>BV49+BV50</f>
        <v>82700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1395742</v>
      </c>
      <c r="AC53" s="86">
        <f t="shared" si="11"/>
        <v>785000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82700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1478442</v>
      </c>
      <c r="BW53" s="87">
        <f>BW20+BW28+BW35+BW42+BW46+BW51</f>
        <v>785000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2017-03-21T10:17:24Z</dcterms:modified>
  <cp:category/>
  <cp:version/>
  <cp:contentType/>
  <cp:contentStatus/>
</cp:coreProperties>
</file>