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1" sheetId="1" r:id="rId1"/>
    <sheet name="Entrate_Bilancio_2022" sheetId="2" r:id="rId2"/>
    <sheet name="Entrate_Bilancio_2023" sheetId="3" r:id="rId3"/>
    <sheet name="Entrate_Rendiconto_Anno0" sheetId="4" state="hidden" r:id="rId4"/>
    <sheet name="Spese_Bilancio_2021" sheetId="5" r:id="rId5"/>
    <sheet name="Spese_Bilancio_2022" sheetId="6" r:id="rId6"/>
    <sheet name="Spese_Bilancio_2023" sheetId="7" r:id="rId7"/>
    <sheet name="Spese_Rendiconto_Anno0" sheetId="8" state="hidden" r:id="rId8"/>
  </sheets>
  <definedNames>
    <definedName name="_xlnm.Print_Area" localSheetId="0">'Entrate_Bilancio_2021'!$B$1:$E$58</definedName>
    <definedName name="_xlnm.Print_Area" localSheetId="1">'Entrate_Bilancio_2022'!$B$1:$E$58</definedName>
    <definedName name="_xlnm.Print_Area" localSheetId="2">'Entrate_Bilancio_2023'!$B$1:$E$58</definedName>
    <definedName name="_xlnm.Print_Area" localSheetId="3">'Entrate_Rendiconto_Anno0'!$B$1:$E$59</definedName>
    <definedName name="_xlnm.Print_Area" localSheetId="4">'Spese_Bilancio_2021'!$B$1:$BX$53</definedName>
    <definedName name="_xlnm.Print_Area" localSheetId="5">'Spese_Bilancio_2022'!$B$1:$BX$53</definedName>
    <definedName name="_xlnm.Print_Area" localSheetId="6">'Spese_Bilancio_2023'!$B$1:$BX$53</definedName>
    <definedName name="_xlnm.Print_Area" localSheetId="7">'Spese_Rendiconto_Anno0'!$B$1:$BX$54</definedName>
    <definedName name="_xlnm.Print_Titles" localSheetId="4">'Spese_Bilancio_2021'!$B:$C</definedName>
    <definedName name="_xlnm.Print_Titles" localSheetId="5">'Spese_Bilancio_2022'!$B:$C</definedName>
    <definedName name="_xlnm.Print_Titles" localSheetId="6">'Spese_Bilancio_2023'!$B:$C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<sst xmlns="http://schemas.openxmlformats.org/spreadsheetml/2006/main" count="870" uniqueCount="151">
  <si>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</si>
  <si>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</si>
  <si>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</si>
  <si>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</si>
  <si>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</si>
  <si>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</si>
  <si>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</si>
  <si>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</si>
  <si>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</si>
  <si>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</si>
  <si>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</si>
  <si>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</si>
  <si>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</si>
  <si>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</si>
  <si>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</si>
  <si>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</si>
  <si>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</si>
  <si>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</si>
  <si>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</si>
  <si>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</si>
  <si>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</si>
  <si>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</si>
  <si>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</si>
  <si>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</si>
  <si>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</si>
  <si>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</si>
  <si>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</si>
  <si>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</si>
  <si>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</si>
  <si>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</si>
  <si>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</si>
  <si>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</si>
  <si>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</si>
  <si>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</si>
  <si>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</si>
  <si>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</si>
  <si>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</si>
  <si>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</si>
  <si>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</si>
  <si>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</si>
  <si>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</si>
  <si>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</si>
  <si>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</si>
  <si>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</si>
  <si>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</si>
  <si>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</si>
  <si>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</si>
  <si>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</si>
  <si>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</si>
  <si>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</si>
  <si>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</si>
  <si>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</si>
  <si>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</si>
  <si>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</si>
  <si>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</si>
  <si>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</si>
  <si>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</si>
  <si>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</si>
  <si>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</si>
  <si>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</si>
  <si>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</si>
  <si>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</si>
  <si>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</si>
  <si>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</si>
  <si>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</si>
  <si>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</si>
  <si>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</si>
  <si>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</si>
  <si>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</si>
  <si>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</si>
  <si>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</si>
  <si>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</si>
  <si>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</si>
  <si>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</si>
  <si>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</si>
  <si>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</si>
  <si>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</si>
  <si>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</si>
  <si>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</si>
  <si>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</si>
  <si>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</si>
  <si>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</si>
  <si>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</si>
  <si>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</si>
  <si>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</si>
  <si>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</si>
  <si>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</si>
  <si>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</si>
  <si>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</si>
  <si>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</si>
  <si>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</si>
  <si>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</si>
  <si>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</si>
  <si>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</si>
  <si>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</si>
  <si>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</si>
  <si>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</si>
  <si>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</si>
  <si>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</si>
  <si>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</si>
  <si>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</si>
  <si>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</si>
  <si>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</si>
  <si>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</si>
  <si>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</si>
  <si>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</si>
  <si>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</si>
  <si>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</si>
  <si>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</si>
  <si>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</si>
  <si>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</si>
  <si>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</si>
  <si>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</si>
  <si>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</si>
  <si>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</si>
  <si>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</si>
  <si>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</si>
  <si>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</si>
  <si>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</si>
  <si>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</si>
  <si>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</si>
  <si>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</si>
  <si>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</si>
  <si>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</si>
  <si>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</si>
  <si>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</si>
  <si>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</si>
  <si>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</si>
  <si>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</si>
  <si>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</si>
  <si>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</si>
  <si>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</si>
  <si>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</si>
  <si>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</si>
  <si>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</si>
  <si>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</si>
  <si>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</si>
  <si>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</si>
  <si>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</si>
  <si>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</si>
  <si>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</si>
  <si>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</si>
  <si>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</si>
  <si>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</si>
  <si>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</si>
  <si>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</si>
  <si>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</si>
  <si>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</si>
  <si>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2021</t>
  </si>
  <si>
    <t>Dati previsionali anno 2022</t>
  </si>
  <si>
    <t>Dati previsionali anno 2023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</si>
</sst>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 style="double"/>
      <top style="double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5" fillId="4" borderId="63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/>
    </xf>
    <xf numFmtId="0" fontId="45" fillId="4" borderId="65" xfId="0" applyFont="1" applyFill="1" applyBorder="1" applyAlignment="1">
      <alignment horizontal="center" vertical="center"/>
    </xf>
    <xf numFmtId="0" fontId="45" fillId="4" borderId="66" xfId="0" applyFont="1" applyFill="1" applyBorder="1" applyAlignment="1">
      <alignment horizontal="center" vertical="center"/>
    </xf>
    <xf numFmtId="0" fontId="45" fillId="4" borderId="67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6" fillId="4" borderId="71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6" fillId="0" borderId="60" xfId="0" applyFont="1" applyBorder="1" applyAlignment="1">
      <alignment horizontal="center" vertical="center"/>
    </xf>
    <xf numFmtId="0" fontId="46" fillId="0" borderId="72" xfId="0" applyFont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8" fillId="4" borderId="57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73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74" xfId="0" applyFont="1" applyFill="1" applyBorder="1" applyAlignment="1">
      <alignment horizontal="center" vertical="center" wrapText="1"/>
    </xf>
    <xf numFmtId="0" fontId="45" fillId="4" borderId="75" xfId="0" applyFont="1" applyFill="1" applyBorder="1" applyAlignment="1">
      <alignment horizontal="center" vertical="center" wrapText="1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1442450.54</v>
      </c>
      <c r="E7" s="40"/>
    </row>
    <row r="8" spans="2:5" ht="15.75" thickBot="1">
      <c r="B8" s="9"/>
      <c r="C8" s="6" t="s">
        <v>7</v>
      </c>
      <c r="D8" s="41"/>
      <c r="E8" s="42">
        <v>599406.86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9652575.110000001</v>
      </c>
      <c r="E18" s="45">
        <v>15103278.049999999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8000</v>
      </c>
      <c r="E20" s="59">
        <v>61697</v>
      </c>
    </row>
    <row r="21" spans="2:5" ht="15">
      <c r="B21" s="13">
        <v>20104</v>
      </c>
      <c r="C21" s="54" t="s">
        <v>10</v>
      </c>
      <c r="D21" s="39">
        <v>13258</v>
      </c>
      <c r="E21" s="45">
        <v>88589.33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9673833.110000001</v>
      </c>
      <c r="E23" s="51">
        <f>E18+E19+E20+E21+E22</f>
        <v>15253564.379999999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485100</v>
      </c>
      <c r="E25" s="45">
        <v>537024.39</v>
      </c>
    </row>
    <row r="26" spans="2:5" ht="15">
      <c r="B26" s="13">
        <v>30200</v>
      </c>
      <c r="C26" s="54" t="s">
        <v>28</v>
      </c>
      <c r="D26" s="39">
        <v>0</v>
      </c>
      <c r="E26" s="45">
        <v>0</v>
      </c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25500</v>
      </c>
      <c r="E29" s="50">
        <v>44150.600000000006</v>
      </c>
    </row>
    <row r="30" spans="2:5" ht="15.75" thickBot="1">
      <c r="B30" s="16">
        <v>30000</v>
      </c>
      <c r="C30" s="15" t="s">
        <v>32</v>
      </c>
      <c r="D30" s="48">
        <f>D25+D26+D27+D28+D29</f>
        <v>510600</v>
      </c>
      <c r="E30" s="51">
        <f>E25+E26+E27+E28+E29</f>
        <v>581174.99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4547073.08</v>
      </c>
      <c r="E51" s="62">
        <v>4547073.08</v>
      </c>
    </row>
    <row r="52" spans="2:5" ht="15.75" thickBot="1">
      <c r="B52" s="16">
        <v>70000</v>
      </c>
      <c r="C52" s="15" t="s">
        <v>58</v>
      </c>
      <c r="D52" s="48">
        <f>D51</f>
        <v>4547073.08</v>
      </c>
      <c r="E52" s="51">
        <f>E51</f>
        <v>4547073.08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1237000</v>
      </c>
      <c r="E54" s="45">
        <v>1481646.68</v>
      </c>
    </row>
    <row r="55" spans="2:5" ht="15">
      <c r="B55" s="13">
        <v>90200</v>
      </c>
      <c r="C55" s="54" t="s">
        <v>62</v>
      </c>
      <c r="D55" s="61">
        <v>25000</v>
      </c>
      <c r="E55" s="62">
        <v>25000</v>
      </c>
    </row>
    <row r="56" spans="2:5" ht="15.75" thickBot="1">
      <c r="B56" s="16">
        <v>90000</v>
      </c>
      <c r="C56" s="15" t="s">
        <v>63</v>
      </c>
      <c r="D56" s="48">
        <f>D54+D55</f>
        <v>1262000</v>
      </c>
      <c r="E56" s="51">
        <f>E54+E55</f>
        <v>1506646.68</v>
      </c>
    </row>
    <row r="57" spans="2:5" ht="16.5" thickBot="1" thickTop="1">
      <c r="B57" s="109" t="s">
        <v>64</v>
      </c>
      <c r="C57" s="110"/>
      <c r="D57" s="52">
        <f>D16+D23+D30+D37+D43+D49+D52+D56</f>
        <v>15993506.190000001</v>
      </c>
      <c r="E57" s="55">
        <f>E16+E23+E30+E37+E43+E49+E52+E56</f>
        <v>21888459.13</v>
      </c>
    </row>
    <row r="58" spans="2:5" ht="16.5" thickBot="1" thickTop="1">
      <c r="B58" s="109" t="s">
        <v>65</v>
      </c>
      <c r="C58" s="110"/>
      <c r="D58" s="52">
        <f>D57+D5+D6+D7+D8</f>
        <v>17435956.73</v>
      </c>
      <c r="E58" s="55">
        <f>E57+E5+E6+E7+E8</f>
        <v>22487865.99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10184039.25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42000</v>
      </c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10226039.25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530204</v>
      </c>
      <c r="E25" s="45"/>
    </row>
    <row r="26" spans="2:5" ht="15">
      <c r="B26" s="13">
        <v>30200</v>
      </c>
      <c r="C26" s="54" t="s">
        <v>28</v>
      </c>
      <c r="D26" s="39">
        <v>0</v>
      </c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13000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543204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3109507.19</v>
      </c>
      <c r="E51" s="62"/>
    </row>
    <row r="52" spans="2:5" ht="15.75" thickBot="1">
      <c r="B52" s="16">
        <v>70000</v>
      </c>
      <c r="C52" s="15" t="s">
        <v>58</v>
      </c>
      <c r="D52" s="48">
        <f>D51</f>
        <v>3109507.19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1237000</v>
      </c>
      <c r="E54" s="45"/>
    </row>
    <row r="55" spans="2:5" ht="15">
      <c r="B55" s="13">
        <v>90200</v>
      </c>
      <c r="C55" s="54" t="s">
        <v>62</v>
      </c>
      <c r="D55" s="61">
        <v>25000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1262000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15140750.44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15140750.44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10352434.969999999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42420</v>
      </c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10394854.969999999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535506.04</v>
      </c>
      <c r="E25" s="45"/>
    </row>
    <row r="26" spans="2:5" ht="15">
      <c r="B26" s="13">
        <v>30200</v>
      </c>
      <c r="C26" s="54" t="s">
        <v>28</v>
      </c>
      <c r="D26" s="39">
        <v>0</v>
      </c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13130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548636.04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2546108.28</v>
      </c>
      <c r="E51" s="62"/>
    </row>
    <row r="52" spans="2:5" ht="15.75" thickBot="1">
      <c r="B52" s="16">
        <v>70000</v>
      </c>
      <c r="C52" s="15" t="s">
        <v>58</v>
      </c>
      <c r="D52" s="48">
        <f>D51</f>
        <v>2546108.28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1237000</v>
      </c>
      <c r="E54" s="45"/>
    </row>
    <row r="55" spans="2:5" ht="15">
      <c r="B55" s="13">
        <v>90200</v>
      </c>
      <c r="C55" s="54" t="s">
        <v>62</v>
      </c>
      <c r="D55" s="61">
        <v>25000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1262000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14751599.289999997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14751599.289999997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579409</v>
      </c>
      <c r="E10" s="89">
        <v>0</v>
      </c>
      <c r="F10" s="90">
        <v>609290.31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1424760</v>
      </c>
      <c r="AL10" s="89">
        <v>0</v>
      </c>
      <c r="AM10" s="90">
        <v>1451476.8399999999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2004169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2060767.15</v>
      </c>
    </row>
    <row r="11" spans="2:76" ht="15">
      <c r="B11" s="13">
        <v>102</v>
      </c>
      <c r="C11" s="25" t="s">
        <v>92</v>
      </c>
      <c r="D11" s="88">
        <v>44150</v>
      </c>
      <c r="E11" s="89">
        <v>0</v>
      </c>
      <c r="F11" s="90">
        <v>48467.94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>
        <v>111500</v>
      </c>
      <c r="AL11" s="89">
        <v>0</v>
      </c>
      <c r="AM11" s="90">
        <v>122507.94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155650</v>
      </c>
      <c r="BW11" s="77">
        <f t="shared" si="1"/>
        <v>0</v>
      </c>
      <c r="BX11" s="79">
        <f t="shared" si="2"/>
        <v>170975.88</v>
      </c>
    </row>
    <row r="12" spans="2:76" ht="15">
      <c r="B12" s="13">
        <v>103</v>
      </c>
      <c r="C12" s="25" t="s">
        <v>93</v>
      </c>
      <c r="D12" s="88">
        <v>443855.86</v>
      </c>
      <c r="E12" s="89">
        <v>0</v>
      </c>
      <c r="F12" s="90">
        <v>588304.27</v>
      </c>
      <c r="G12" s="88"/>
      <c r="H12" s="89"/>
      <c r="I12" s="90"/>
      <c r="J12" s="97"/>
      <c r="K12" s="89"/>
      <c r="L12" s="101"/>
      <c r="M12" s="91">
        <v>650000</v>
      </c>
      <c r="N12" s="89">
        <v>0</v>
      </c>
      <c r="O12" s="90">
        <v>1086401.15</v>
      </c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>
        <v>6656124.930000001</v>
      </c>
      <c r="AL12" s="89">
        <v>0</v>
      </c>
      <c r="AM12" s="90">
        <v>8689648.159999996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7749980.790000001</v>
      </c>
      <c r="BW12" s="77">
        <f t="shared" si="1"/>
        <v>0</v>
      </c>
      <c r="BX12" s="79">
        <f t="shared" si="2"/>
        <v>10364353.579999996</v>
      </c>
    </row>
    <row r="13" spans="2:76" ht="15">
      <c r="B13" s="13">
        <v>104</v>
      </c>
      <c r="C13" s="25" t="s">
        <v>19</v>
      </c>
      <c r="D13" s="88">
        <v>96570</v>
      </c>
      <c r="E13" s="89">
        <v>0</v>
      </c>
      <c r="F13" s="90">
        <v>211683.5</v>
      </c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>
        <v>1386615</v>
      </c>
      <c r="AL13" s="89">
        <v>0</v>
      </c>
      <c r="AM13" s="90">
        <v>1765613.2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1483185</v>
      </c>
      <c r="BW13" s="77">
        <f t="shared" si="1"/>
        <v>0</v>
      </c>
      <c r="BX13" s="79">
        <f t="shared" si="2"/>
        <v>1977296.7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>
        <v>5000</v>
      </c>
      <c r="BP16" s="89">
        <v>0</v>
      </c>
      <c r="BQ16" s="90">
        <v>5000</v>
      </c>
      <c r="BR16" s="97"/>
      <c r="BS16" s="89"/>
      <c r="BT16" s="101"/>
      <c r="BU16" s="76"/>
      <c r="BV16" s="85">
        <f t="shared" si="0"/>
        <v>5000</v>
      </c>
      <c r="BW16" s="77">
        <f t="shared" si="1"/>
        <v>0</v>
      </c>
      <c r="BX16" s="79">
        <f t="shared" si="2"/>
        <v>5000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22777</v>
      </c>
      <c r="E18" s="89">
        <v>0</v>
      </c>
      <c r="F18" s="90">
        <v>22777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22777</v>
      </c>
      <c r="BW18" s="77">
        <f t="shared" si="1"/>
        <v>0</v>
      </c>
      <c r="BX18" s="79">
        <f t="shared" si="2"/>
        <v>22777</v>
      </c>
    </row>
    <row r="19" spans="2:76" ht="15">
      <c r="B19" s="13">
        <v>110</v>
      </c>
      <c r="C19" s="25" t="s">
        <v>98</v>
      </c>
      <c r="D19" s="88">
        <v>46500</v>
      </c>
      <c r="E19" s="89">
        <v>0</v>
      </c>
      <c r="F19" s="90">
        <v>47661.14</v>
      </c>
      <c r="G19" s="88"/>
      <c r="H19" s="89"/>
      <c r="I19" s="90"/>
      <c r="J19" s="97"/>
      <c r="K19" s="89"/>
      <c r="L19" s="101"/>
      <c r="M19" s="97">
        <v>75000</v>
      </c>
      <c r="N19" s="89">
        <v>0</v>
      </c>
      <c r="O19" s="101">
        <v>144925.27000000002</v>
      </c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61621.86</v>
      </c>
      <c r="BJ19" s="89">
        <v>0</v>
      </c>
      <c r="BK19" s="101">
        <v>23253.77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183121.86</v>
      </c>
      <c r="BW19" s="77">
        <f t="shared" si="1"/>
        <v>0</v>
      </c>
      <c r="BX19" s="79">
        <f t="shared" si="2"/>
        <v>215840.18000000002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1233261.8599999999</v>
      </c>
      <c r="E20" s="78">
        <f t="shared" si="3"/>
        <v>0</v>
      </c>
      <c r="F20" s="79">
        <f t="shared" si="3"/>
        <v>1528184.16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725000</v>
      </c>
      <c r="N20" s="78">
        <f t="shared" si="3"/>
        <v>0</v>
      </c>
      <c r="O20" s="77">
        <f t="shared" si="3"/>
        <v>1231326.42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9578999.93</v>
      </c>
      <c r="AL20" s="78">
        <f t="shared" si="3"/>
        <v>0</v>
      </c>
      <c r="AM20" s="77">
        <f t="shared" si="3"/>
        <v>12029246.139999995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61621.86</v>
      </c>
      <c r="BJ20" s="78">
        <f t="shared" si="3"/>
        <v>0</v>
      </c>
      <c r="BK20" s="77">
        <f t="shared" si="3"/>
        <v>23253.77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5000</v>
      </c>
      <c r="BP20" s="78">
        <f t="shared" si="3"/>
        <v>0</v>
      </c>
      <c r="BQ20" s="77">
        <f t="shared" si="3"/>
        <v>5000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11603883.65</v>
      </c>
      <c r="BW20" s="77">
        <f>BW10+BW11+BW12+BW13+BW14+BW15+BW16+BW17+BW18+BW19</f>
        <v>0</v>
      </c>
      <c r="BX20" s="95">
        <f>BX10+BX11+BX12+BX13+BX14+BX15+BX16+BX17+BX18+BX19</f>
        <v>14817010.489999995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20000</v>
      </c>
      <c r="E24" s="89">
        <v>0</v>
      </c>
      <c r="F24" s="90">
        <v>36883.65</v>
      </c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>
        <v>0</v>
      </c>
      <c r="AL24" s="89">
        <v>0</v>
      </c>
      <c r="AM24" s="101">
        <v>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20000</v>
      </c>
      <c r="BW24" s="77">
        <f t="shared" si="4"/>
        <v>0</v>
      </c>
      <c r="BX24" s="79">
        <f t="shared" si="4"/>
        <v>36883.65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>
        <v>3000</v>
      </c>
      <c r="AL27" s="89">
        <v>0</v>
      </c>
      <c r="AM27" s="101">
        <v>5952.4</v>
      </c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3000</v>
      </c>
      <c r="BW27" s="77">
        <f t="shared" si="4"/>
        <v>0</v>
      </c>
      <c r="BX27" s="79">
        <f t="shared" si="4"/>
        <v>5952.4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20000</v>
      </c>
      <c r="E28" s="78">
        <f t="shared" si="5"/>
        <v>0</v>
      </c>
      <c r="F28" s="79">
        <f t="shared" si="5"/>
        <v>36883.65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3000</v>
      </c>
      <c r="AL28" s="78">
        <f t="shared" si="6"/>
        <v>0</v>
      </c>
      <c r="AM28" s="77">
        <f t="shared" si="6"/>
        <v>5952.4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23000</v>
      </c>
      <c r="BW28" s="77">
        <f>BW23+BW24+BW25+BW26+BW27</f>
        <v>0</v>
      </c>
      <c r="BX28" s="95">
        <f>BX23+BX24+BX25+BX26+BX27</f>
        <v>42836.05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4547073.08</v>
      </c>
      <c r="BP45" s="89">
        <v>0</v>
      </c>
      <c r="BQ45" s="101">
        <v>4547073.08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4547073.08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4547073.08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4547073.08</v>
      </c>
      <c r="BP46" s="78">
        <f>BP45</f>
        <v>0</v>
      </c>
      <c r="BQ46" s="95">
        <f>BQ45</f>
        <v>4547073.08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4547073.08</v>
      </c>
      <c r="BW46" s="77">
        <f>BW45</f>
        <v>0</v>
      </c>
      <c r="BX46" s="95">
        <f>BX45</f>
        <v>4547073.08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1237000</v>
      </c>
      <c r="BS49" s="89">
        <v>0</v>
      </c>
      <c r="BT49" s="101">
        <v>1528385.9400000002</v>
      </c>
      <c r="BU49" s="76"/>
      <c r="BV49" s="85">
        <f aca="true" t="shared" si="15" ref="BV49:BX50">D49+G49+J49+M49+P49+S49+V49+Y49+AB49+AE49+AH49+AK49+AN49+AQ49+AT49+AW49+AZ49+BC49+BF49+BI49+BL49+BO49+BR49</f>
        <v>1237000</v>
      </c>
      <c r="BW49" s="77">
        <f t="shared" si="15"/>
        <v>0</v>
      </c>
      <c r="BX49" s="79">
        <f t="shared" si="15"/>
        <v>1528385.9400000002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25000</v>
      </c>
      <c r="BS50" s="89">
        <v>0</v>
      </c>
      <c r="BT50" s="101">
        <v>26632.82</v>
      </c>
      <c r="BU50" s="76"/>
      <c r="BV50" s="85">
        <f t="shared" si="15"/>
        <v>25000</v>
      </c>
      <c r="BW50" s="77">
        <f t="shared" si="15"/>
        <v>0</v>
      </c>
      <c r="BX50" s="79">
        <f t="shared" si="15"/>
        <v>26632.82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1262000</v>
      </c>
      <c r="BS51" s="78">
        <f>BS49+BS50</f>
        <v>0</v>
      </c>
      <c r="BT51" s="77">
        <f>BT49+BT50</f>
        <v>1555018.7600000002</v>
      </c>
      <c r="BU51" s="85"/>
      <c r="BV51" s="85">
        <f>BV49+BV50</f>
        <v>1262000</v>
      </c>
      <c r="BW51" s="77">
        <f>BW49+BW50</f>
        <v>0</v>
      </c>
      <c r="BX51" s="95">
        <f>BX49+BX50</f>
        <v>1555018.7600000002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1253261.8599999999</v>
      </c>
      <c r="E53" s="86">
        <f t="shared" si="18"/>
        <v>0</v>
      </c>
      <c r="F53" s="86">
        <f t="shared" si="18"/>
        <v>1565067.8099999998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725000</v>
      </c>
      <c r="N53" s="86">
        <f t="shared" si="18"/>
        <v>0</v>
      </c>
      <c r="O53" s="86">
        <f t="shared" si="18"/>
        <v>1231326.42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9581999.93</v>
      </c>
      <c r="AL53" s="86">
        <f t="shared" si="19"/>
        <v>0</v>
      </c>
      <c r="AM53" s="86">
        <f t="shared" si="19"/>
        <v>12035198.539999995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61621.86</v>
      </c>
      <c r="BJ53" s="86">
        <f t="shared" si="19"/>
        <v>0</v>
      </c>
      <c r="BK53" s="86">
        <f t="shared" si="19"/>
        <v>23253.77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4552073.08</v>
      </c>
      <c r="BP53" s="86">
        <f t="shared" si="19"/>
        <v>0</v>
      </c>
      <c r="BQ53" s="86">
        <f t="shared" si="19"/>
        <v>4552073.08</v>
      </c>
      <c r="BR53" s="86">
        <f t="shared" si="19"/>
        <v>1262000</v>
      </c>
      <c r="BS53" s="86">
        <f t="shared" si="19"/>
        <v>0</v>
      </c>
      <c r="BT53" s="86">
        <f t="shared" si="19"/>
        <v>1555018.7600000002</v>
      </c>
      <c r="BU53" s="86">
        <f>BU8</f>
        <v>0</v>
      </c>
      <c r="BV53" s="102">
        <f>BV8+BV20+BV28+BV35+BV42+BV46+BV51</f>
        <v>17435956.73</v>
      </c>
      <c r="BW53" s="87">
        <f>BW20+BW28+BW35+BW42+BW46+BW51</f>
        <v>0</v>
      </c>
      <c r="BX53" s="87">
        <f>BX20+BX28+BX35+BX42+BX46+BX51</f>
        <v>20961938.38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  <mergeCell ref="D5:F5"/>
    <mergeCell ref="D6:E6"/>
    <mergeCell ref="G4:I4"/>
    <mergeCell ref="G5:I5"/>
    <mergeCell ref="G6:H6"/>
    <mergeCell ref="D4:F4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596619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1414000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2010619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45300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>
        <v>110500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155800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376850</v>
      </c>
      <c r="E12" s="89">
        <v>0</v>
      </c>
      <c r="F12" s="90"/>
      <c r="G12" s="88"/>
      <c r="H12" s="89"/>
      <c r="I12" s="90"/>
      <c r="J12" s="97"/>
      <c r="K12" s="89"/>
      <c r="L12" s="101"/>
      <c r="M12" s="91">
        <v>950000</v>
      </c>
      <c r="N12" s="89">
        <v>0</v>
      </c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>
        <v>5897554.600000001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7224404.600000001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2350</v>
      </c>
      <c r="E13" s="89">
        <v>0</v>
      </c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>
        <v>1179354.41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1181704.41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>
        <v>5000</v>
      </c>
      <c r="BP16" s="89">
        <v>0</v>
      </c>
      <c r="BQ16" s="90"/>
      <c r="BR16" s="97"/>
      <c r="BS16" s="89"/>
      <c r="BT16" s="101"/>
      <c r="BU16" s="76"/>
      <c r="BV16" s="85">
        <f t="shared" si="0"/>
        <v>5000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45000</v>
      </c>
      <c r="E19" s="89">
        <v>0</v>
      </c>
      <c r="F19" s="90"/>
      <c r="G19" s="88"/>
      <c r="H19" s="89"/>
      <c r="I19" s="90"/>
      <c r="J19" s="97"/>
      <c r="K19" s="89"/>
      <c r="L19" s="101"/>
      <c r="M19" s="97">
        <v>70000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63715.24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178715.24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1066119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1020000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8601409.01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63715.24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5000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10756243.250000002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10000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10000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>
        <v>3000</v>
      </c>
      <c r="AL27" s="89">
        <v>0</v>
      </c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3000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10000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3000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13000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3109507.19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3109507.19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3109507.19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3109507.19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1237000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1237000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25000</v>
      </c>
      <c r="BS50" s="89">
        <v>0</v>
      </c>
      <c r="BT50" s="101"/>
      <c r="BU50" s="76"/>
      <c r="BV50" s="85">
        <f t="shared" si="9"/>
        <v>25000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1262000</v>
      </c>
      <c r="BS51" s="78">
        <f>BS49+BS50</f>
        <v>0</v>
      </c>
      <c r="BT51" s="77">
        <f>BT49+BT50</f>
        <v>0</v>
      </c>
      <c r="BU51" s="85"/>
      <c r="BV51" s="85">
        <f>BV49+BV50</f>
        <v>1262000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1076119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1020000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8604409.01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63715.24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3114507.19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1262000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15140750.440000001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597395.3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1414355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2011750.3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45683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>
        <v>110565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156248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377870</v>
      </c>
      <c r="E12" s="89">
        <v>0</v>
      </c>
      <c r="F12" s="90"/>
      <c r="G12" s="88"/>
      <c r="H12" s="89"/>
      <c r="I12" s="90"/>
      <c r="J12" s="97"/>
      <c r="K12" s="89"/>
      <c r="L12" s="101"/>
      <c r="M12" s="91">
        <v>950000</v>
      </c>
      <c r="N12" s="89">
        <v>0</v>
      </c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>
        <v>6064833.36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7392703.36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2370</v>
      </c>
      <c r="E13" s="89">
        <v>0</v>
      </c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>
        <v>1182886.95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1185256.95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>
        <v>5000</v>
      </c>
      <c r="BP16" s="89">
        <v>0</v>
      </c>
      <c r="BQ16" s="90"/>
      <c r="BR16" s="97"/>
      <c r="BS16" s="89"/>
      <c r="BT16" s="101"/>
      <c r="BU16" s="76"/>
      <c r="BV16" s="85">
        <f t="shared" si="0"/>
        <v>5000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45000</v>
      </c>
      <c r="E19" s="89">
        <v>0</v>
      </c>
      <c r="F19" s="90"/>
      <c r="G19" s="88"/>
      <c r="H19" s="89"/>
      <c r="I19" s="90"/>
      <c r="J19" s="97"/>
      <c r="K19" s="89"/>
      <c r="L19" s="101"/>
      <c r="M19" s="97">
        <v>70700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63802.4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179502.4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1068318.3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1020700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8772640.31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63802.4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5000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10930461.01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10000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10000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>
        <v>3030</v>
      </c>
      <c r="AL27" s="89">
        <v>0</v>
      </c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3030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10000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3030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13030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2546108.28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2546108.28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2546108.28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2546108.28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1237000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1237000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25000</v>
      </c>
      <c r="BS50" s="89">
        <v>0</v>
      </c>
      <c r="BT50" s="101"/>
      <c r="BU50" s="76"/>
      <c r="BV50" s="85">
        <f t="shared" si="9"/>
        <v>25000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1262000</v>
      </c>
      <c r="BS51" s="78">
        <f>BS49+BS50</f>
        <v>0</v>
      </c>
      <c r="BT51" s="77">
        <f>BT49+BT50</f>
        <v>0</v>
      </c>
      <c r="BU51" s="85"/>
      <c r="BV51" s="85">
        <f>BV49+BV50</f>
        <v>1262000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1078318.3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1020700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8775670.31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63802.4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2551108.28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1262000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14751599.29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BC5:BE5"/>
    <mergeCell ref="V5:X5"/>
    <mergeCell ref="Y5:AA5"/>
    <mergeCell ref="AB5:AD5"/>
    <mergeCell ref="AE5:AG5"/>
    <mergeCell ref="AH5:AJ5"/>
    <mergeCell ref="AK5:AM5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2021-06-21T12:44:31Z</dcterms:modified>
  <cp:category/>
  <cp:version/>
  <cp:contentType/>
  <cp:contentStatus/>
</cp:coreProperties>
</file>