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<sst xmlns="http://schemas.openxmlformats.org/spreadsheetml/2006/main" count="870" uniqueCount="149">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</sst>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170919.66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1222334.8800000001</v>
      </c>
      <c r="E7" s="40"/>
    </row>
    <row r="8" spans="2:5" ht="15.75" thickBot="1">
      <c r="B8" s="9"/>
      <c r="C8" s="6" t="s">
        <v>7</v>
      </c>
      <c r="D8" s="41"/>
      <c r="E8" s="42">
        <v>1846773.33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11760335.139999997</v>
      </c>
      <c r="E18" s="45">
        <v>10295896.900000004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51722.34999999999</v>
      </c>
      <c r="E20" s="59">
        <v>59212.64</v>
      </c>
    </row>
    <row r="21" spans="2:5" ht="15">
      <c r="B21" s="13">
        <v>20104</v>
      </c>
      <c r="C21" s="54" t="s">
        <v>10</v>
      </c>
      <c r="D21" s="39">
        <v>75331.33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11887388.819999997</v>
      </c>
      <c r="E23" s="51">
        <f>E18+E19+E20+E21+E22</f>
        <v>10355109.540000005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495533.05999999994</v>
      </c>
      <c r="E25" s="45">
        <v>511049.2400000001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84499.09999999999</v>
      </c>
      <c r="E29" s="50">
        <v>87871.09</v>
      </c>
    </row>
    <row r="30" spans="2:5" ht="15.75" thickBot="1">
      <c r="B30" s="16">
        <v>30000</v>
      </c>
      <c r="C30" s="15" t="s">
        <v>32</v>
      </c>
      <c r="D30" s="48">
        <f>D25+D26+D27+D28+D29</f>
        <v>580032.1599999999</v>
      </c>
      <c r="E30" s="51">
        <f>E25+E26+E27+E28+E29</f>
        <v>598920.3300000001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806186.44</v>
      </c>
      <c r="E54" s="45">
        <v>806186.4399999997</v>
      </c>
    </row>
    <row r="55" spans="2:5" ht="15">
      <c r="B55" s="13">
        <v>90200</v>
      </c>
      <c r="C55" s="54" t="s">
        <v>62</v>
      </c>
      <c r="D55" s="61">
        <v>7862.740000000001</v>
      </c>
      <c r="E55" s="62">
        <v>7862.740000000001</v>
      </c>
    </row>
    <row r="56" spans="2:5" ht="15.75" thickBot="1">
      <c r="B56" s="16">
        <v>90000</v>
      </c>
      <c r="C56" s="15" t="s">
        <v>63</v>
      </c>
      <c r="D56" s="48">
        <f>D54+D55</f>
        <v>814049.1799999999</v>
      </c>
      <c r="E56" s="51">
        <f>E54+E55</f>
        <v>814049.1799999997</v>
      </c>
    </row>
    <row r="57" spans="2:5" ht="16.5" thickBot="1" thickTop="1">
      <c r="B57" s="109" t="s">
        <v>64</v>
      </c>
      <c r="C57" s="110"/>
      <c r="D57" s="52">
        <f>D16+D23+D30+D37+D43+D49+D52+D56</f>
        <v>13281470.159999996</v>
      </c>
      <c r="E57" s="55">
        <f>E16+E23+E30+E37+E43+E49+E52+E56</f>
        <v>11768079.050000004</v>
      </c>
    </row>
    <row r="58" spans="2:5" ht="16.5" thickBot="1" thickTop="1">
      <c r="B58" s="109" t="s">
        <v>65</v>
      </c>
      <c r="C58" s="110"/>
      <c r="D58" s="52">
        <f>D57+D5+D6+D7+D8</f>
        <v>14674724.699999997</v>
      </c>
      <c r="E58" s="55">
        <f>E57+E5+E6+E7+E8</f>
        <v>13614852.380000005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555786.72</v>
      </c>
      <c r="E10" s="89">
        <v>97372.77999999998</v>
      </c>
      <c r="F10" s="90">
        <v>555786.72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1308809</v>
      </c>
      <c r="AL10" s="89">
        <v>20360.81</v>
      </c>
      <c r="AM10" s="90">
        <v>1308809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1864595.72</v>
      </c>
      <c r="BW10" s="77">
        <f aca="true" t="shared" si="1" ref="BW10:BW19">E10+H10+K10+N10+Q10+T10+W10+Z10+AC10+AF10+AI10+AL10+AO10+AR10+AU10+AX10+BA10+BD10+BG10+BJ10+BM10+BP10+BS10</f>
        <v>117733.58999999998</v>
      </c>
      <c r="BX10" s="79">
        <f aca="true" t="shared" si="2" ref="BX10:BX19">F10+I10+L10+O10+R10+U10+X10+AA10+AD10+AG10+AJ10+AM10+AP10+AS10+AV10+AY10+BB10+BE10+BH10+BK10+BN10+BQ10+BT10</f>
        <v>1864595.72</v>
      </c>
    </row>
    <row r="11" spans="2:76" ht="15">
      <c r="B11" s="13">
        <v>102</v>
      </c>
      <c r="C11" s="25" t="s">
        <v>92</v>
      </c>
      <c r="D11" s="88">
        <v>35005.69999999999</v>
      </c>
      <c r="E11" s="89">
        <v>3035.97</v>
      </c>
      <c r="F11" s="90">
        <v>35405.700000000004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94132.06</v>
      </c>
      <c r="AL11" s="89">
        <v>13189.46</v>
      </c>
      <c r="AM11" s="90">
        <v>94132.06000000001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129137.75999999998</v>
      </c>
      <c r="BW11" s="77">
        <f t="shared" si="1"/>
        <v>16225.429999999998</v>
      </c>
      <c r="BX11" s="79">
        <f t="shared" si="2"/>
        <v>129537.76000000001</v>
      </c>
    </row>
    <row r="12" spans="2:76" ht="15">
      <c r="B12" s="13">
        <v>103</v>
      </c>
      <c r="C12" s="25" t="s">
        <v>93</v>
      </c>
      <c r="D12" s="88">
        <v>379756.97000000003</v>
      </c>
      <c r="E12" s="89">
        <v>36800.07</v>
      </c>
      <c r="F12" s="90">
        <v>426978.38</v>
      </c>
      <c r="G12" s="88"/>
      <c r="H12" s="89"/>
      <c r="I12" s="90"/>
      <c r="J12" s="97"/>
      <c r="K12" s="89"/>
      <c r="L12" s="101"/>
      <c r="M12" s="91">
        <v>613897.2000000001</v>
      </c>
      <c r="N12" s="89">
        <v>0</v>
      </c>
      <c r="O12" s="90">
        <v>748012.13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6068289.339999997</v>
      </c>
      <c r="AL12" s="89">
        <v>8724</v>
      </c>
      <c r="AM12" s="90">
        <v>7506752.42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7061943.509999997</v>
      </c>
      <c r="BW12" s="77">
        <f t="shared" si="1"/>
        <v>45524.07</v>
      </c>
      <c r="BX12" s="79">
        <f t="shared" si="2"/>
        <v>8681742.93</v>
      </c>
    </row>
    <row r="13" spans="2:76" ht="15">
      <c r="B13" s="13">
        <v>104</v>
      </c>
      <c r="C13" s="25" t="s">
        <v>19</v>
      </c>
      <c r="D13" s="88">
        <v>70738.1</v>
      </c>
      <c r="E13" s="89">
        <v>0</v>
      </c>
      <c r="F13" s="90">
        <v>17545.49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1175967.5699999998</v>
      </c>
      <c r="AL13" s="89">
        <v>0</v>
      </c>
      <c r="AM13" s="90">
        <v>1317332.38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1246705.67</v>
      </c>
      <c r="BW13" s="77">
        <f t="shared" si="1"/>
        <v>0</v>
      </c>
      <c r="BX13" s="79">
        <f t="shared" si="2"/>
        <v>1334877.8699999999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40424.39</v>
      </c>
      <c r="E19" s="89">
        <v>0</v>
      </c>
      <c r="F19" s="90">
        <v>40556.39</v>
      </c>
      <c r="G19" s="88"/>
      <c r="H19" s="89"/>
      <c r="I19" s="90"/>
      <c r="J19" s="97"/>
      <c r="K19" s="89"/>
      <c r="L19" s="101"/>
      <c r="M19" s="97">
        <v>65774.67</v>
      </c>
      <c r="N19" s="89">
        <v>0</v>
      </c>
      <c r="O19" s="101">
        <v>63415.07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106199.06</v>
      </c>
      <c r="BW19" s="77">
        <f t="shared" si="1"/>
        <v>0</v>
      </c>
      <c r="BX19" s="79">
        <f t="shared" si="2"/>
        <v>103971.45999999999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1081711.88</v>
      </c>
      <c r="E20" s="78">
        <f t="shared" si="3"/>
        <v>137208.81999999998</v>
      </c>
      <c r="F20" s="79">
        <f t="shared" si="3"/>
        <v>1076272.68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679671.8700000001</v>
      </c>
      <c r="N20" s="78">
        <f t="shared" si="3"/>
        <v>0</v>
      </c>
      <c r="O20" s="77">
        <f t="shared" si="3"/>
        <v>811427.2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8647197.969999997</v>
      </c>
      <c r="AL20" s="78">
        <f t="shared" si="3"/>
        <v>42274.270000000004</v>
      </c>
      <c r="AM20" s="77">
        <f t="shared" si="3"/>
        <v>10227025.86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10408581.719999997</v>
      </c>
      <c r="BW20" s="77">
        <f>BW10+BW11+BW12+BW13+BW14+BW15+BW16+BW17+BW18+BW19</f>
        <v>179483.09</v>
      </c>
      <c r="BX20" s="95">
        <f>BX10+BX11+BX12+BX13+BX14+BX15+BX16+BX17+BX18+BX19</f>
        <v>12114725.74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26536.229999999996</v>
      </c>
      <c r="E24" s="89">
        <v>0</v>
      </c>
      <c r="F24" s="90">
        <v>76044.1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26536.229999999996</v>
      </c>
      <c r="BW24" s="77">
        <f t="shared" si="4"/>
        <v>0</v>
      </c>
      <c r="BX24" s="79">
        <f t="shared" si="4"/>
        <v>76044.1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915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915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26536.229999999996</v>
      </c>
      <c r="E28" s="78">
        <f t="shared" si="5"/>
        <v>0</v>
      </c>
      <c r="F28" s="79">
        <f t="shared" si="5"/>
        <v>76044.1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915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26536.229999999996</v>
      </c>
      <c r="BW28" s="77">
        <f>BW23+BW24+BW25+BW26+BW27</f>
        <v>0</v>
      </c>
      <c r="BX28" s="95">
        <f>BX23+BX24+BX25+BX26+BX27</f>
        <v>76959.1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806186.44</v>
      </c>
      <c r="BS49" s="89">
        <v>0</v>
      </c>
      <c r="BT49" s="101">
        <v>815747.94</v>
      </c>
      <c r="BU49" s="76"/>
      <c r="BV49" s="85">
        <f aca="true" t="shared" si="15" ref="BV49:BX50">D49+G49+J49+M49+P49+S49+V49+Y49+AB49+AE49+AH49+AK49+AN49+AQ49+AT49+AW49+AZ49+BC49+BF49+BI49+BL49+BO49+BR49</f>
        <v>806186.44</v>
      </c>
      <c r="BW49" s="77">
        <f t="shared" si="15"/>
        <v>0</v>
      </c>
      <c r="BX49" s="79">
        <f t="shared" si="15"/>
        <v>815747.94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7862.740000000001</v>
      </c>
      <c r="BS50" s="89">
        <v>0</v>
      </c>
      <c r="BT50" s="101">
        <v>8012.740000000001</v>
      </c>
      <c r="BU50" s="76"/>
      <c r="BV50" s="85">
        <f t="shared" si="15"/>
        <v>7862.740000000001</v>
      </c>
      <c r="BW50" s="77">
        <f t="shared" si="15"/>
        <v>0</v>
      </c>
      <c r="BX50" s="79">
        <f t="shared" si="15"/>
        <v>8012.740000000001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814049.1799999999</v>
      </c>
      <c r="BS51" s="78">
        <f>BS49+BS50</f>
        <v>0</v>
      </c>
      <c r="BT51" s="77">
        <f>BT49+BT50</f>
        <v>823760.6799999999</v>
      </c>
      <c r="BU51" s="85"/>
      <c r="BV51" s="85">
        <f>BV49+BV50</f>
        <v>814049.1799999999</v>
      </c>
      <c r="BW51" s="77">
        <f>BW49+BW50</f>
        <v>0</v>
      </c>
      <c r="BX51" s="95">
        <f>BX49+BX50</f>
        <v>823760.6799999999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1108248.1099999999</v>
      </c>
      <c r="E53" s="86">
        <f t="shared" si="18"/>
        <v>137208.81999999998</v>
      </c>
      <c r="F53" s="86">
        <f t="shared" si="18"/>
        <v>1152316.78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679671.8700000001</v>
      </c>
      <c r="N53" s="86">
        <f t="shared" si="18"/>
        <v>0</v>
      </c>
      <c r="O53" s="86">
        <f t="shared" si="18"/>
        <v>811427.2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8647197.969999997</v>
      </c>
      <c r="AL53" s="86">
        <f t="shared" si="19"/>
        <v>42274.270000000004</v>
      </c>
      <c r="AM53" s="86">
        <f t="shared" si="19"/>
        <v>10227940.86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814049.1799999999</v>
      </c>
      <c r="BS53" s="86">
        <f t="shared" si="19"/>
        <v>0</v>
      </c>
      <c r="BT53" s="86">
        <f t="shared" si="19"/>
        <v>823760.6799999999</v>
      </c>
      <c r="BU53" s="86">
        <f>BU8</f>
        <v>0</v>
      </c>
      <c r="BV53" s="102">
        <f>BV8+BV20+BV28+BV35+BV42+BV46+BV51</f>
        <v>11249167.129999997</v>
      </c>
      <c r="BW53" s="87">
        <f>BW20+BW28+BW35+BW42+BW46+BW51</f>
        <v>179483.09</v>
      </c>
      <c r="BX53" s="87">
        <f>BX20+BX28+BX35+BX42+BX46+BX51</f>
        <v>13015445.52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3246074.4800000004</v>
      </c>
      <c r="BW54" s="93"/>
      <c r="BX54" s="94">
        <f>IF((Spese_Rendiconto_2020!BX53-Entrate_Rendiconto_2020!E58)&lt;0,Entrate_Rendiconto_2020!E58-Spese_Rendiconto_2020!BX53,0)</f>
        <v>599406.860000005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2021-06-18T11:11:01Z</dcterms:modified>
  <cp:category/>
  <cp:version/>
  <cp:contentType/>
  <cp:contentStatus/>
</cp:coreProperties>
</file>