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8" sheetId="1" r:id="rId1"/>
    <sheet name="Entrate_Bilancio_2019" sheetId="2" r:id="rId2"/>
    <sheet name="Entrate_Bilancio_2020" sheetId="3" r:id="rId3"/>
    <sheet name="Entrate_Rendiconto_Anno0" sheetId="4" state="hidden" r:id="rId4"/>
    <sheet name="Spese_Bilancio_2018" sheetId="5" r:id="rId5"/>
    <sheet name="Spese_Bilancio_2019" sheetId="6" r:id="rId6"/>
    <sheet name="Spese_Bilancio_2020" sheetId="7" r:id="rId7"/>
    <sheet name="Spese_Rendiconto_Anno0" sheetId="8" state="hidden" r:id="rId8"/>
  </sheets>
  <definedNames>
    <definedName name="_xlnm.Print_Area" localSheetId="0">'Entrate_Bilancio_2018'!$B$1:$E$58</definedName>
    <definedName name="_xlnm.Print_Area" localSheetId="1">'Entrate_Bilancio_2019'!$B$1:$E$58</definedName>
    <definedName name="_xlnm.Print_Area" localSheetId="2">'Entrate_Bilancio_2020'!$B$1:$E$58</definedName>
    <definedName name="_xlnm.Print_Area" localSheetId="3">'Entrate_Rendiconto_Anno0'!$B$1:$E$59</definedName>
    <definedName name="_xlnm.Print_Area" localSheetId="4">'Spese_Bilancio_2018'!$B$1:$BX$53</definedName>
    <definedName name="_xlnm.Print_Area" localSheetId="5">'Spese_Bilancio_2019'!$B$1:$BX$53</definedName>
    <definedName name="_xlnm.Print_Area" localSheetId="6">'Spese_Bilancio_2020'!$B$1:$BX$53</definedName>
    <definedName name="_xlnm.Print_Area" localSheetId="7">'Spese_Rendiconto_Anno0'!$B$1:$BX$54</definedName>
    <definedName name="_xlnm.Print_Titles" localSheetId="4">'Spese_Bilancio_2018'!$B:$C</definedName>
    <definedName name="_xlnm.Print_Titles" localSheetId="5">'Spese_Bilancio_2019'!$B:$C</definedName>
    <definedName name="_xlnm.Print_Titles" localSheetId="6">'Spese_Bilancio_2020'!$B:$C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<sst xmlns="http://schemas.openxmlformats.org/spreadsheetml/2006/main" count="870" uniqueCount="151">
  <si>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</si>
  <si>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</si>
  <si>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</si>
  <si>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</si>
  <si>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</si>
  <si>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</si>
  <si>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</si>
  <si>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</si>
  <si>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</si>
  <si>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</si>
  <si>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</si>
  <si>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</si>
  <si>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</si>
  <si>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</si>
  <si>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</si>
  <si>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</si>
  <si>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</si>
  <si>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</si>
  <si>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</si>
  <si>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</si>
  <si>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</si>
  <si>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</si>
  <si>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</si>
  <si>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</si>
  <si>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</si>
  <si>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</si>
  <si>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</si>
  <si>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</si>
  <si>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</si>
  <si>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</si>
  <si>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</si>
  <si>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</si>
  <si>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</si>
  <si>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</si>
  <si>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</si>
  <si>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</si>
  <si>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</si>
  <si>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</si>
  <si>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</si>
  <si>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</si>
  <si>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</si>
  <si>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</si>
  <si>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</si>
  <si>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</si>
  <si>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</si>
  <si>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</si>
  <si>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</si>
  <si>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</si>
  <si>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</si>
  <si>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</si>
  <si>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</si>
  <si>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</si>
  <si>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</si>
  <si>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</si>
  <si>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</si>
  <si>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</si>
  <si>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</si>
  <si>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</si>
  <si>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</si>
  <si>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</si>
  <si>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</si>
  <si>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</si>
  <si>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</si>
  <si>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</si>
  <si>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</si>
  <si>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</si>
  <si>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</si>
  <si>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</si>
  <si>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</si>
  <si>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</si>
  <si>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</si>
  <si>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</si>
  <si>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</si>
  <si>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</si>
  <si>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</si>
  <si>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</si>
  <si>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</si>
  <si>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</si>
  <si>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</si>
  <si>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</si>
  <si>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</si>
  <si>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</si>
  <si>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</si>
  <si>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</si>
  <si>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</si>
  <si>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</si>
  <si>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</si>
  <si>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</si>
  <si>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</si>
  <si>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</si>
  <si>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</si>
  <si>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</si>
  <si>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</si>
  <si>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</si>
  <si>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</si>
  <si>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</si>
  <si>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</si>
  <si>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</si>
  <si>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</si>
  <si>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</si>
  <si>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</si>
  <si>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</si>
  <si>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</si>
  <si>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</si>
  <si>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</si>
  <si>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</si>
  <si>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</si>
  <si>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</si>
  <si>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</si>
  <si>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</si>
  <si>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</si>
  <si>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</si>
  <si>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</si>
  <si>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</si>
  <si>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</si>
  <si>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</si>
  <si>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</si>
  <si>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</si>
  <si>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</si>
  <si>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</si>
  <si>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</si>
  <si>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</si>
  <si>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</si>
  <si>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</si>
  <si>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</si>
  <si>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</si>
  <si>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</si>
  <si>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</si>
  <si>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</si>
  <si>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</si>
  <si>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</si>
  <si>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</si>
  <si>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</si>
  <si>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</si>
  <si>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</si>
  <si>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</si>
  <si>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</si>
  <si>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</si>
  <si>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</si>
  <si>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</si>
  <si>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</si>
  <si>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</si>
  <si>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</si>
  <si>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</si>
  <si>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</si>
  <si>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</si>
  <si>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</si>
  <si>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</si>
  <si>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2018</t>
  </si>
  <si>
    <t>Dati previsionali anno 2019</t>
  </si>
  <si>
    <t>Dati previsionali anno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</si>
</sst>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680000</v>
      </c>
      <c r="E7" s="40"/>
    </row>
    <row r="8" spans="2:5" ht="15.75" thickBot="1">
      <c r="B8" s="9"/>
      <c r="C8" s="6" t="s">
        <v>7</v>
      </c>
      <c r="D8" s="41"/>
      <c r="E8" s="42">
        <v>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9309355</v>
      </c>
      <c r="E18" s="45">
        <v>14981850.63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>
        <v>36042.67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9309355</v>
      </c>
      <c r="E23" s="51">
        <f>E18+E19+E20+E21+E22</f>
        <v>15017893.3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550000</v>
      </c>
      <c r="E25" s="45">
        <v>666942.1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7000</v>
      </c>
      <c r="E29" s="50">
        <v>13294</v>
      </c>
    </row>
    <row r="30" spans="2:5" ht="15.75" thickBot="1">
      <c r="B30" s="16">
        <v>30000</v>
      </c>
      <c r="C30" s="15" t="s">
        <v>32</v>
      </c>
      <c r="D30" s="48">
        <f>D25+D26+D27+D28+D29</f>
        <v>557000</v>
      </c>
      <c r="E30" s="51">
        <f>E25+E26+E27+E28+E29</f>
        <v>680236.1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2500000</v>
      </c>
      <c r="E51" s="62">
        <v>2500000</v>
      </c>
    </row>
    <row r="52" spans="2:5" ht="15.75" thickBot="1">
      <c r="B52" s="16">
        <v>70000</v>
      </c>
      <c r="C52" s="15" t="s">
        <v>58</v>
      </c>
      <c r="D52" s="48">
        <f>D51</f>
        <v>2500000</v>
      </c>
      <c r="E52" s="51">
        <f>E51</f>
        <v>2500000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1092000</v>
      </c>
      <c r="E54" s="45">
        <v>1161029.22</v>
      </c>
    </row>
    <row r="55" spans="2:5" ht="15">
      <c r="B55" s="13">
        <v>90200</v>
      </c>
      <c r="C55" s="54" t="s">
        <v>62</v>
      </c>
      <c r="D55" s="61">
        <v>20000</v>
      </c>
      <c r="E55" s="62">
        <v>23105.28</v>
      </c>
    </row>
    <row r="56" spans="2:5" ht="15.75" thickBot="1">
      <c r="B56" s="16">
        <v>90000</v>
      </c>
      <c r="C56" s="15" t="s">
        <v>63</v>
      </c>
      <c r="D56" s="48">
        <f>D54+D55</f>
        <v>1112000</v>
      </c>
      <c r="E56" s="51">
        <f>E54+E55</f>
        <v>1184134.5</v>
      </c>
    </row>
    <row r="57" spans="2:5" ht="16.5" thickBot="1" thickTop="1">
      <c r="B57" s="109" t="s">
        <v>64</v>
      </c>
      <c r="C57" s="110"/>
      <c r="D57" s="52">
        <f>D16+D23+D30+D37+D43+D49+D52+D56</f>
        <v>13478355</v>
      </c>
      <c r="E57" s="55">
        <f>E16+E23+E30+E37+E43+E49+E52+E56</f>
        <v>19382263.9</v>
      </c>
    </row>
    <row r="58" spans="2:5" ht="16.5" thickBot="1" thickTop="1">
      <c r="B58" s="109" t="s">
        <v>65</v>
      </c>
      <c r="C58" s="110"/>
      <c r="D58" s="52">
        <f>D57+D5+D6+D7+D8</f>
        <v>14158355</v>
      </c>
      <c r="E58" s="55">
        <f>E57+E5+E6+E7+E8</f>
        <v>19382263.9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9123955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9123955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566000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7000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573000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2500000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2500000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937000</v>
      </c>
      <c r="E54" s="45"/>
    </row>
    <row r="55" spans="2:5" ht="15">
      <c r="B55" s="13">
        <v>90200</v>
      </c>
      <c r="C55" s="54" t="s">
        <v>62</v>
      </c>
      <c r="D55" s="61">
        <v>20000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957000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13153955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13153955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9123955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9123955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566000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7000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573000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2500000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2500000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937000</v>
      </c>
      <c r="E54" s="45"/>
    </row>
    <row r="55" spans="2:5" ht="15">
      <c r="B55" s="13">
        <v>90200</v>
      </c>
      <c r="C55" s="54" t="s">
        <v>62</v>
      </c>
      <c r="D55" s="61">
        <v>20000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957000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13153955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13153955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567189</v>
      </c>
      <c r="E10" s="89">
        <v>0</v>
      </c>
      <c r="F10" s="90">
        <v>614629.9699999999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1365199</v>
      </c>
      <c r="AL10" s="89">
        <v>0</v>
      </c>
      <c r="AM10" s="90">
        <v>1375941.45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1932388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1990571.42</v>
      </c>
    </row>
    <row r="11" spans="2:76" ht="15">
      <c r="B11" s="13">
        <v>102</v>
      </c>
      <c r="C11" s="25" t="s">
        <v>92</v>
      </c>
      <c r="D11" s="88">
        <v>43060</v>
      </c>
      <c r="E11" s="89">
        <v>0</v>
      </c>
      <c r="F11" s="90">
        <v>54325.48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99500</v>
      </c>
      <c r="AL11" s="89">
        <v>0</v>
      </c>
      <c r="AM11" s="90">
        <v>109152.82999999999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142560</v>
      </c>
      <c r="BW11" s="77">
        <f t="shared" si="1"/>
        <v>0</v>
      </c>
      <c r="BX11" s="79">
        <f t="shared" si="2"/>
        <v>163478.31</v>
      </c>
    </row>
    <row r="12" spans="2:76" ht="15">
      <c r="B12" s="13">
        <v>103</v>
      </c>
      <c r="C12" s="25" t="s">
        <v>93</v>
      </c>
      <c r="D12" s="88">
        <v>245064</v>
      </c>
      <c r="E12" s="89">
        <v>0</v>
      </c>
      <c r="F12" s="90">
        <v>292337.75</v>
      </c>
      <c r="G12" s="88"/>
      <c r="H12" s="89"/>
      <c r="I12" s="90"/>
      <c r="J12" s="97"/>
      <c r="K12" s="89"/>
      <c r="L12" s="101"/>
      <c r="M12" s="91">
        <v>937000</v>
      </c>
      <c r="N12" s="89">
        <v>0</v>
      </c>
      <c r="O12" s="90">
        <v>1569705.11</v>
      </c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>
        <v>5762800</v>
      </c>
      <c r="AL12" s="89">
        <v>0</v>
      </c>
      <c r="AM12" s="90">
        <v>8580968.18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6944864</v>
      </c>
      <c r="BW12" s="77">
        <f t="shared" si="1"/>
        <v>0</v>
      </c>
      <c r="BX12" s="79">
        <f t="shared" si="2"/>
        <v>10443011.04</v>
      </c>
    </row>
    <row r="13" spans="2:76" ht="15">
      <c r="B13" s="13">
        <v>104</v>
      </c>
      <c r="C13" s="25" t="s">
        <v>19</v>
      </c>
      <c r="D13" s="88">
        <v>21236</v>
      </c>
      <c r="E13" s="89">
        <v>0</v>
      </c>
      <c r="F13" s="90">
        <v>206667.08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1334300</v>
      </c>
      <c r="AL13" s="89">
        <v>0</v>
      </c>
      <c r="AM13" s="90">
        <v>1646288.6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1355536</v>
      </c>
      <c r="BW13" s="77">
        <f t="shared" si="1"/>
        <v>0</v>
      </c>
      <c r="BX13" s="79">
        <f t="shared" si="2"/>
        <v>1852955.6800000002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4020</v>
      </c>
      <c r="BP16" s="89">
        <v>0</v>
      </c>
      <c r="BQ16" s="90">
        <v>4020</v>
      </c>
      <c r="BR16" s="97"/>
      <c r="BS16" s="89"/>
      <c r="BT16" s="101"/>
      <c r="BU16" s="76"/>
      <c r="BV16" s="85">
        <f t="shared" si="0"/>
        <v>4020</v>
      </c>
      <c r="BW16" s="77">
        <f t="shared" si="1"/>
        <v>0</v>
      </c>
      <c r="BX16" s="79">
        <f t="shared" si="2"/>
        <v>4020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41000</v>
      </c>
      <c r="E19" s="89">
        <v>0</v>
      </c>
      <c r="F19" s="90">
        <v>41000</v>
      </c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>
        <v>36828.96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78987</v>
      </c>
      <c r="BJ19" s="89">
        <v>0</v>
      </c>
      <c r="BK19" s="101">
        <v>29300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119987</v>
      </c>
      <c r="BW19" s="77">
        <f t="shared" si="1"/>
        <v>0</v>
      </c>
      <c r="BX19" s="79">
        <f t="shared" si="2"/>
        <v>107128.95999999999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917549</v>
      </c>
      <c r="E20" s="78">
        <f t="shared" si="3"/>
        <v>0</v>
      </c>
      <c r="F20" s="79">
        <f t="shared" si="3"/>
        <v>1208960.2799999998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937000</v>
      </c>
      <c r="N20" s="78">
        <f t="shared" si="3"/>
        <v>0</v>
      </c>
      <c r="O20" s="77">
        <f t="shared" si="3"/>
        <v>1606534.07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8561799</v>
      </c>
      <c r="AL20" s="78">
        <f t="shared" si="3"/>
        <v>0</v>
      </c>
      <c r="AM20" s="77">
        <f t="shared" si="3"/>
        <v>11712351.059999999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78987</v>
      </c>
      <c r="BJ20" s="78">
        <f t="shared" si="3"/>
        <v>0</v>
      </c>
      <c r="BK20" s="77">
        <f t="shared" si="3"/>
        <v>29300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4020</v>
      </c>
      <c r="BP20" s="78">
        <f t="shared" si="3"/>
        <v>0</v>
      </c>
      <c r="BQ20" s="77">
        <f t="shared" si="3"/>
        <v>4020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10499355</v>
      </c>
      <c r="BW20" s="77">
        <f>BW10+BW11+BW12+BW13+BW14+BW15+BW16+BW17+BW18+BW19</f>
        <v>0</v>
      </c>
      <c r="BX20" s="95">
        <f>BX10+BX11+BX12+BX13+BX14+BX15+BX16+BX17+BX18+BX19</f>
        <v>14561165.41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12000</v>
      </c>
      <c r="E24" s="89">
        <v>0</v>
      </c>
      <c r="F24" s="90">
        <v>21940.84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>
        <v>25000</v>
      </c>
      <c r="AL24" s="89">
        <v>0</v>
      </c>
      <c r="AM24" s="101">
        <v>25121.93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37000</v>
      </c>
      <c r="BW24" s="77">
        <f t="shared" si="4"/>
        <v>0</v>
      </c>
      <c r="BX24" s="79">
        <f t="shared" si="4"/>
        <v>47062.770000000004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>
        <v>10000</v>
      </c>
      <c r="AL27" s="89">
        <v>0</v>
      </c>
      <c r="AM27" s="101">
        <v>11502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10000</v>
      </c>
      <c r="BW27" s="77">
        <f t="shared" si="4"/>
        <v>0</v>
      </c>
      <c r="BX27" s="79">
        <f t="shared" si="4"/>
        <v>11502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12000</v>
      </c>
      <c r="E28" s="78">
        <f t="shared" si="5"/>
        <v>0</v>
      </c>
      <c r="F28" s="79">
        <f t="shared" si="5"/>
        <v>21940.84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35000</v>
      </c>
      <c r="AL28" s="78">
        <f t="shared" si="6"/>
        <v>0</v>
      </c>
      <c r="AM28" s="77">
        <f t="shared" si="6"/>
        <v>36623.93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47000</v>
      </c>
      <c r="BW28" s="77">
        <f>BW23+BW24+BW25+BW26+BW27</f>
        <v>0</v>
      </c>
      <c r="BX28" s="95">
        <f>BX23+BX24+BX25+BX26+BX27</f>
        <v>58564.770000000004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2500000</v>
      </c>
      <c r="BP45" s="89">
        <v>0</v>
      </c>
      <c r="BQ45" s="101">
        <v>2500000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2500000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2500000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2500000</v>
      </c>
      <c r="BP46" s="78">
        <f>BP45</f>
        <v>0</v>
      </c>
      <c r="BQ46" s="95">
        <f>BQ45</f>
        <v>2500000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2500000</v>
      </c>
      <c r="BW46" s="77">
        <f>BW45</f>
        <v>0</v>
      </c>
      <c r="BX46" s="95">
        <f>BX45</f>
        <v>2500000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1092000</v>
      </c>
      <c r="BS49" s="89">
        <v>0</v>
      </c>
      <c r="BT49" s="101">
        <v>1158437.67</v>
      </c>
      <c r="BU49" s="76"/>
      <c r="BV49" s="85">
        <f aca="true" t="shared" si="15" ref="BV49:BX50">D49+G49+J49+M49+P49+S49+V49+Y49+AB49+AE49+AH49+AK49+AN49+AQ49+AT49+AW49+AZ49+BC49+BF49+BI49+BL49+BO49+BR49</f>
        <v>1092000</v>
      </c>
      <c r="BW49" s="77">
        <f t="shared" si="15"/>
        <v>0</v>
      </c>
      <c r="BX49" s="79">
        <f t="shared" si="15"/>
        <v>1158437.67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20000</v>
      </c>
      <c r="BS50" s="89">
        <v>0</v>
      </c>
      <c r="BT50" s="101">
        <v>23723.1</v>
      </c>
      <c r="BU50" s="76"/>
      <c r="BV50" s="85">
        <f t="shared" si="15"/>
        <v>20000</v>
      </c>
      <c r="BW50" s="77">
        <f t="shared" si="15"/>
        <v>0</v>
      </c>
      <c r="BX50" s="79">
        <f t="shared" si="15"/>
        <v>23723.1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1112000</v>
      </c>
      <c r="BS51" s="78">
        <f>BS49+BS50</f>
        <v>0</v>
      </c>
      <c r="BT51" s="77">
        <f>BT49+BT50</f>
        <v>1182160.77</v>
      </c>
      <c r="BU51" s="85"/>
      <c r="BV51" s="85">
        <f>BV49+BV50</f>
        <v>1112000</v>
      </c>
      <c r="BW51" s="77">
        <f>BW49+BW50</f>
        <v>0</v>
      </c>
      <c r="BX51" s="95">
        <f>BX49+BX50</f>
        <v>1182160.77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929549</v>
      </c>
      <c r="E53" s="86">
        <f t="shared" si="18"/>
        <v>0</v>
      </c>
      <c r="F53" s="86">
        <f t="shared" si="18"/>
        <v>1230901.1199999999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937000</v>
      </c>
      <c r="N53" s="86">
        <f t="shared" si="18"/>
        <v>0</v>
      </c>
      <c r="O53" s="86">
        <f t="shared" si="18"/>
        <v>1606534.07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8596799</v>
      </c>
      <c r="AL53" s="86">
        <f t="shared" si="19"/>
        <v>0</v>
      </c>
      <c r="AM53" s="86">
        <f t="shared" si="19"/>
        <v>11748974.989999998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78987</v>
      </c>
      <c r="BJ53" s="86">
        <f t="shared" si="19"/>
        <v>0</v>
      </c>
      <c r="BK53" s="86">
        <f t="shared" si="19"/>
        <v>29300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2504020</v>
      </c>
      <c r="BP53" s="86">
        <f t="shared" si="19"/>
        <v>0</v>
      </c>
      <c r="BQ53" s="86">
        <f t="shared" si="19"/>
        <v>2504020</v>
      </c>
      <c r="BR53" s="86">
        <f t="shared" si="19"/>
        <v>1112000</v>
      </c>
      <c r="BS53" s="86">
        <f t="shared" si="19"/>
        <v>0</v>
      </c>
      <c r="BT53" s="86">
        <f t="shared" si="19"/>
        <v>1182160.77</v>
      </c>
      <c r="BU53" s="86">
        <f>BU8</f>
        <v>0</v>
      </c>
      <c r="BV53" s="102">
        <f>BV8+BV20+BV28+BV35+BV42+BV46+BV51</f>
        <v>14158355</v>
      </c>
      <c r="BW53" s="87">
        <f>BW20+BW28+BW35+BW42+BW46+BW51</f>
        <v>0</v>
      </c>
      <c r="BX53" s="87">
        <f>BX20+BX28+BX35+BX42+BX46+BX51</f>
        <v>18301890.95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552489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1345500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1897989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36000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95500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131500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251530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936528.9</v>
      </c>
      <c r="N12" s="89">
        <v>0</v>
      </c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>
        <v>5007154.5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6195213.4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21236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1303700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1324936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3000</v>
      </c>
      <c r="BP16" s="89">
        <v>0</v>
      </c>
      <c r="BQ16" s="90"/>
      <c r="BR16" s="97"/>
      <c r="BS16" s="89"/>
      <c r="BT16" s="101"/>
      <c r="BU16" s="76"/>
      <c r="BV16" s="85">
        <f t="shared" si="0"/>
        <v>3000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41000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76316.6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117316.6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902255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936528.9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7751854.5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76316.6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3000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9669955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27000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27000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27000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27000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2500000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2500000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2500000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2500000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937000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937000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20000</v>
      </c>
      <c r="BS50" s="89">
        <v>0</v>
      </c>
      <c r="BT50" s="101"/>
      <c r="BU50" s="76"/>
      <c r="BV50" s="85">
        <f t="shared" si="9"/>
        <v>20000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957000</v>
      </c>
      <c r="BS51" s="78">
        <f>BS49+BS50</f>
        <v>0</v>
      </c>
      <c r="BT51" s="77">
        <f>BT49+BT50</f>
        <v>0</v>
      </c>
      <c r="BU51" s="85"/>
      <c r="BV51" s="85">
        <f>BV49+BV50</f>
        <v>957000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929255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936528.9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7751854.5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76316.6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2503000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957000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13153955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552489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1345500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1897989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36000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95500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131500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251330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936528.9</v>
      </c>
      <c r="N12" s="89">
        <v>0</v>
      </c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>
        <v>5015154.5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6203013.4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9236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1302900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1312136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3000</v>
      </c>
      <c r="BP16" s="89">
        <v>0</v>
      </c>
      <c r="BQ16" s="90"/>
      <c r="BR16" s="97"/>
      <c r="BS16" s="89"/>
      <c r="BT16" s="101"/>
      <c r="BU16" s="76"/>
      <c r="BV16" s="85">
        <f t="shared" si="0"/>
        <v>3000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41000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81316.6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122316.6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890055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936528.9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7759054.5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81316.6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3000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9669955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27000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27000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27000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27000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2500000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2500000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2500000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2500000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937000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937000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20000</v>
      </c>
      <c r="BS50" s="89">
        <v>0</v>
      </c>
      <c r="BT50" s="101"/>
      <c r="BU50" s="76"/>
      <c r="BV50" s="85">
        <f t="shared" si="9"/>
        <v>20000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957000</v>
      </c>
      <c r="BS51" s="78">
        <f>BS49+BS50</f>
        <v>0</v>
      </c>
      <c r="BT51" s="77">
        <f>BT49+BT50</f>
        <v>0</v>
      </c>
      <c r="BU51" s="85"/>
      <c r="BV51" s="85">
        <f>BV49+BV50</f>
        <v>957000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917055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936528.9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7759054.5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81316.6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2503000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957000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13153955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2021-06-21T12:38:54Z</dcterms:modified>
  <cp:category/>
  <cp:version/>
  <cp:contentType/>
  <cp:contentStatus/>
</cp:coreProperties>
</file>