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<sst xmlns="http://schemas.openxmlformats.org/spreadsheetml/2006/main" count="870" uniqueCount="149">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</sst>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4000</v>
      </c>
      <c r="E5" s="38"/>
    </row>
    <row r="6" spans="2:5" ht="14.25">
      <c r="B6" s="8"/>
      <c r="C6" s="5" t="s">
        <v>5</v>
      </c>
      <c r="D6" s="39">
        <v>111576.18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181810.82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474356.69000000006</v>
      </c>
      <c r="E10" s="45">
        <v>435527.23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201846.46</v>
      </c>
      <c r="E14" s="45">
        <v>201846.46000000002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676203.15</v>
      </c>
      <c r="E16" s="51">
        <f>E10+E11+E12+E13+E14+E15</f>
        <v>637373.69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4698.68</v>
      </c>
      <c r="E18" s="45">
        <v>1792.73</v>
      </c>
    </row>
    <row r="19" spans="2:5" ht="14.25">
      <c r="B19" s="13">
        <v>20102</v>
      </c>
      <c r="C19" s="54" t="s">
        <v>21</v>
      </c>
      <c r="D19" s="39">
        <v>400</v>
      </c>
      <c r="E19" s="50">
        <v>400</v>
      </c>
    </row>
    <row r="20" spans="2:5" ht="14.25">
      <c r="B20" s="13">
        <v>20103</v>
      </c>
      <c r="C20" s="54" t="s">
        <v>22</v>
      </c>
      <c r="D20" s="39">
        <v>28185.28</v>
      </c>
      <c r="E20" s="59">
        <v>28185.28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33283.96</v>
      </c>
      <c r="E23" s="51">
        <f>E18+E19+E20+E21+E22</f>
        <v>30378.01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82995.06</v>
      </c>
      <c r="E25" s="45">
        <v>76122.19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>
        <v>0</v>
      </c>
      <c r="E28" s="45">
        <v>0</v>
      </c>
    </row>
    <row r="29" spans="2:5" ht="14.25">
      <c r="B29" s="13">
        <v>30500</v>
      </c>
      <c r="C29" s="54" t="s">
        <v>31</v>
      </c>
      <c r="D29" s="60">
        <v>19756.789999999997</v>
      </c>
      <c r="E29" s="50">
        <v>21633.789999999997</v>
      </c>
    </row>
    <row r="30" spans="2:5" ht="15" thickBot="1">
      <c r="B30" s="16">
        <v>30000</v>
      </c>
      <c r="C30" s="15" t="s">
        <v>32</v>
      </c>
      <c r="D30" s="48">
        <f>D25+D26+D27+D28+D29</f>
        <v>102751.84999999999</v>
      </c>
      <c r="E30" s="51">
        <f>E25+E26+E27+E28+E29</f>
        <v>97755.98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114677.11</v>
      </c>
      <c r="E33" s="59">
        <v>107949.8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13261.759999999998</v>
      </c>
      <c r="E36" s="50">
        <v>13261.76</v>
      </c>
    </row>
    <row r="37" spans="2:5" ht="15" thickBot="1">
      <c r="B37" s="16">
        <v>40000</v>
      </c>
      <c r="C37" s="15" t="s">
        <v>40</v>
      </c>
      <c r="D37" s="48">
        <f>D32+D33+D34+D35+D36</f>
        <v>127938.87</v>
      </c>
      <c r="E37" s="51">
        <f>E32+E33+E34+E35+E36</f>
        <v>121211.56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126374.06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126374.06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72251.5</v>
      </c>
      <c r="E54" s="45">
        <v>60568.16</v>
      </c>
    </row>
    <row r="55" spans="2:5" ht="14.25">
      <c r="B55" s="13">
        <v>90200</v>
      </c>
      <c r="C55" s="54" t="s">
        <v>62</v>
      </c>
      <c r="D55" s="61">
        <v>91797.33</v>
      </c>
      <c r="E55" s="62">
        <v>78099.58000000005</v>
      </c>
    </row>
    <row r="56" spans="2:5" ht="15" thickBot="1">
      <c r="B56" s="16">
        <v>90000</v>
      </c>
      <c r="C56" s="15" t="s">
        <v>63</v>
      </c>
      <c r="D56" s="48">
        <f>D54+D55</f>
        <v>164048.83000000002</v>
      </c>
      <c r="E56" s="51">
        <f>E54+E55</f>
        <v>138667.74000000005</v>
      </c>
    </row>
    <row r="57" spans="2:5" ht="15" thickBot="1" thickTop="1">
      <c r="B57" s="109" t="s">
        <v>64</v>
      </c>
      <c r="C57" s="110"/>
      <c r="D57" s="52">
        <f>D16+D23+D30+D37+D43+D49+D52+D56</f>
        <v>1104226.66</v>
      </c>
      <c r="E57" s="55">
        <f>E16+E23+E30+E37+E43+E49+E52+E56</f>
        <v>1151761.04</v>
      </c>
    </row>
    <row r="58" spans="2:5" ht="15" thickBot="1" thickTop="1">
      <c r="B58" s="109" t="s">
        <v>65</v>
      </c>
      <c r="C58" s="110"/>
      <c r="D58" s="52">
        <f>D57+D5+D6+D7+D8</f>
        <v>1219802.8399999999</v>
      </c>
      <c r="E58" s="55">
        <f>E57+E5+E6+E7+E8</f>
        <v>1333571.86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145304.12000000002</v>
      </c>
      <c r="E10" s="89">
        <v>6253.6</v>
      </c>
      <c r="F10" s="90">
        <v>149024.61999999997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145304.12000000002</v>
      </c>
      <c r="BW10" s="77">
        <f aca="true" t="shared" si="1" ref="BW10:BW19">E10+H10+K10+N10+Q10+T10+W10+Z10+AC10+AF10+AI10+AL10+AO10+AR10+AU10+AX10+BA10+BD10+BG10+BJ10+BM10+BP10+BS10</f>
        <v>6253.6</v>
      </c>
      <c r="BX10" s="79">
        <f aca="true" t="shared" si="2" ref="BX10:BX19">F10+I10+L10+O10+R10+U10+X10+AA10+AD10+AG10+AJ10+AM10+AP10+AS10+AV10+AY10+BB10+BE10+BH10+BK10+BN10+BQ10+BT10</f>
        <v>149024.61999999997</v>
      </c>
    </row>
    <row r="11" spans="2:76" ht="14.25">
      <c r="B11" s="13">
        <v>102</v>
      </c>
      <c r="C11" s="25" t="s">
        <v>92</v>
      </c>
      <c r="D11" s="88">
        <v>12724.95</v>
      </c>
      <c r="E11" s="89">
        <v>0</v>
      </c>
      <c r="F11" s="90">
        <v>14019.529999999999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12724.95</v>
      </c>
      <c r="BW11" s="77">
        <f t="shared" si="1"/>
        <v>0</v>
      </c>
      <c r="BX11" s="79">
        <f t="shared" si="2"/>
        <v>14019.529999999999</v>
      </c>
    </row>
    <row r="12" spans="2:76" ht="14.25">
      <c r="B12" s="13">
        <v>103</v>
      </c>
      <c r="C12" s="25" t="s">
        <v>93</v>
      </c>
      <c r="D12" s="88">
        <v>178151.94</v>
      </c>
      <c r="E12" s="89">
        <v>0</v>
      </c>
      <c r="F12" s="90">
        <v>161908.71</v>
      </c>
      <c r="G12" s="88"/>
      <c r="H12" s="89"/>
      <c r="I12" s="90"/>
      <c r="J12" s="97"/>
      <c r="K12" s="89"/>
      <c r="L12" s="101"/>
      <c r="M12" s="91">
        <v>83998.91000000002</v>
      </c>
      <c r="N12" s="89">
        <v>0</v>
      </c>
      <c r="O12" s="90">
        <v>88041.26000000001</v>
      </c>
      <c r="P12" s="91">
        <v>4812.68</v>
      </c>
      <c r="Q12" s="89">
        <v>0</v>
      </c>
      <c r="R12" s="90">
        <v>4738.380000000001</v>
      </c>
      <c r="S12" s="91">
        <v>678.5</v>
      </c>
      <c r="T12" s="89">
        <v>0</v>
      </c>
      <c r="U12" s="90">
        <v>141.7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134334.34</v>
      </c>
      <c r="AC12" s="89">
        <v>0</v>
      </c>
      <c r="AD12" s="90">
        <v>130963.43999999999</v>
      </c>
      <c r="AE12" s="91">
        <v>56772.11</v>
      </c>
      <c r="AF12" s="89">
        <v>0</v>
      </c>
      <c r="AG12" s="90">
        <v>53829.28</v>
      </c>
      <c r="AH12" s="91"/>
      <c r="AI12" s="89"/>
      <c r="AJ12" s="90"/>
      <c r="AK12" s="91">
        <v>17117.29</v>
      </c>
      <c r="AL12" s="89">
        <v>0</v>
      </c>
      <c r="AM12" s="90">
        <v>16041.970000000001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475865.76999999996</v>
      </c>
      <c r="BW12" s="77">
        <f t="shared" si="1"/>
        <v>0</v>
      </c>
      <c r="BX12" s="79">
        <f t="shared" si="2"/>
        <v>455664.74</v>
      </c>
    </row>
    <row r="13" spans="2:76" ht="14.25">
      <c r="B13" s="13">
        <v>104</v>
      </c>
      <c r="C13" s="25" t="s">
        <v>19</v>
      </c>
      <c r="D13" s="88">
        <v>24359.47</v>
      </c>
      <c r="E13" s="89">
        <v>0</v>
      </c>
      <c r="F13" s="90">
        <v>33167.16</v>
      </c>
      <c r="G13" s="88"/>
      <c r="H13" s="89"/>
      <c r="I13" s="90"/>
      <c r="J13" s="97">
        <v>1000</v>
      </c>
      <c r="K13" s="89">
        <v>0</v>
      </c>
      <c r="L13" s="101">
        <v>547.04</v>
      </c>
      <c r="M13" s="91">
        <v>0</v>
      </c>
      <c r="N13" s="89">
        <v>0</v>
      </c>
      <c r="O13" s="90">
        <v>0</v>
      </c>
      <c r="P13" s="91">
        <v>2750</v>
      </c>
      <c r="Q13" s="89">
        <v>0</v>
      </c>
      <c r="R13" s="90">
        <v>3250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53300.6</v>
      </c>
      <c r="AL13" s="89">
        <v>0</v>
      </c>
      <c r="AM13" s="90">
        <v>53300.6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1620</v>
      </c>
      <c r="BD13" s="89">
        <v>0</v>
      </c>
      <c r="BE13" s="101">
        <v>1365.5700000000002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83030.07</v>
      </c>
      <c r="BW13" s="77">
        <f t="shared" si="1"/>
        <v>0</v>
      </c>
      <c r="BX13" s="79">
        <f t="shared" si="2"/>
        <v>91630.37000000001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19285.02</v>
      </c>
      <c r="BM16" s="89">
        <v>0</v>
      </c>
      <c r="BN16" s="90">
        <v>19285.02</v>
      </c>
      <c r="BO16" s="91"/>
      <c r="BP16" s="89"/>
      <c r="BQ16" s="90"/>
      <c r="BR16" s="97"/>
      <c r="BS16" s="89"/>
      <c r="BT16" s="101"/>
      <c r="BU16" s="76"/>
      <c r="BV16" s="85">
        <f t="shared" si="0"/>
        <v>19285.02</v>
      </c>
      <c r="BW16" s="77">
        <f t="shared" si="1"/>
        <v>0</v>
      </c>
      <c r="BX16" s="79">
        <f t="shared" si="2"/>
        <v>19285.02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90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32671.82</v>
      </c>
      <c r="E19" s="89">
        <v>0</v>
      </c>
      <c r="F19" s="90">
        <v>28163.649999999998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32671.82</v>
      </c>
      <c r="BW19" s="77">
        <f t="shared" si="1"/>
        <v>0</v>
      </c>
      <c r="BX19" s="79">
        <f t="shared" si="2"/>
        <v>28163.649999999998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393212.3</v>
      </c>
      <c r="E20" s="78">
        <f t="shared" si="3"/>
        <v>6253.6</v>
      </c>
      <c r="F20" s="79">
        <f t="shared" si="3"/>
        <v>386283.67000000004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1000</v>
      </c>
      <c r="K20" s="78">
        <f t="shared" si="3"/>
        <v>0</v>
      </c>
      <c r="L20" s="77">
        <f t="shared" si="3"/>
        <v>547.04</v>
      </c>
      <c r="M20" s="98">
        <f t="shared" si="3"/>
        <v>83998.91000000002</v>
      </c>
      <c r="N20" s="78">
        <f t="shared" si="3"/>
        <v>0</v>
      </c>
      <c r="O20" s="77">
        <f t="shared" si="3"/>
        <v>88041.26000000001</v>
      </c>
      <c r="P20" s="98">
        <f t="shared" si="3"/>
        <v>7562.68</v>
      </c>
      <c r="Q20" s="78">
        <f t="shared" si="3"/>
        <v>0</v>
      </c>
      <c r="R20" s="77">
        <f t="shared" si="3"/>
        <v>7988.380000000001</v>
      </c>
      <c r="S20" s="98">
        <f t="shared" si="3"/>
        <v>678.5</v>
      </c>
      <c r="T20" s="78">
        <f t="shared" si="3"/>
        <v>0</v>
      </c>
      <c r="U20" s="77">
        <f t="shared" si="3"/>
        <v>141.7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134334.34</v>
      </c>
      <c r="AC20" s="78">
        <f t="shared" si="3"/>
        <v>0</v>
      </c>
      <c r="AD20" s="77">
        <f t="shared" si="3"/>
        <v>130963.43999999999</v>
      </c>
      <c r="AE20" s="98">
        <f t="shared" si="3"/>
        <v>56772.11</v>
      </c>
      <c r="AF20" s="78">
        <f t="shared" si="3"/>
        <v>0</v>
      </c>
      <c r="AG20" s="77">
        <f t="shared" si="3"/>
        <v>53829.28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70507.89</v>
      </c>
      <c r="AL20" s="78">
        <f t="shared" si="3"/>
        <v>0</v>
      </c>
      <c r="AM20" s="77">
        <f t="shared" si="3"/>
        <v>69342.57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1620</v>
      </c>
      <c r="BD20" s="78">
        <f t="shared" si="3"/>
        <v>0</v>
      </c>
      <c r="BE20" s="77">
        <f t="shared" si="3"/>
        <v>1365.5700000000002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19285.02</v>
      </c>
      <c r="BM20" s="78">
        <f t="shared" si="3"/>
        <v>0</v>
      </c>
      <c r="BN20" s="77">
        <f t="shared" si="3"/>
        <v>19285.02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768971.7499999999</v>
      </c>
      <c r="BW20" s="77">
        <f>BW10+BW11+BW12+BW13+BW14+BW15+BW16+BW17+BW18+BW19</f>
        <v>6253.6</v>
      </c>
      <c r="BX20" s="95">
        <f>BX10+BX11+BX12+BX13+BX14+BX15+BX16+BX17+BX18+BX19</f>
        <v>757787.9299999999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24625.309999999998</v>
      </c>
      <c r="E24" s="89">
        <v>0</v>
      </c>
      <c r="F24" s="90">
        <v>1480.98</v>
      </c>
      <c r="G24" s="88"/>
      <c r="H24" s="89"/>
      <c r="I24" s="90"/>
      <c r="J24" s="97"/>
      <c r="K24" s="89"/>
      <c r="L24" s="101"/>
      <c r="M24" s="97">
        <v>16658.32</v>
      </c>
      <c r="N24" s="89">
        <v>0</v>
      </c>
      <c r="O24" s="101">
        <v>23198.82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49999.99999999999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98245.85</v>
      </c>
      <c r="AF24" s="89">
        <v>0</v>
      </c>
      <c r="AG24" s="101">
        <v>98245.85</v>
      </c>
      <c r="AH24" s="97"/>
      <c r="AI24" s="89"/>
      <c r="AJ24" s="101"/>
      <c r="AK24" s="97">
        <v>0</v>
      </c>
      <c r="AL24" s="89">
        <v>0</v>
      </c>
      <c r="AM24" s="101">
        <v>865.76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189529.47999999998</v>
      </c>
      <c r="BW24" s="77">
        <f t="shared" si="4"/>
        <v>0</v>
      </c>
      <c r="BX24" s="79">
        <f t="shared" si="4"/>
        <v>123791.41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40000</v>
      </c>
      <c r="Z25" s="89">
        <v>0</v>
      </c>
      <c r="AA25" s="101">
        <v>19876.73</v>
      </c>
      <c r="AB25" s="97"/>
      <c r="AC25" s="89"/>
      <c r="AD25" s="101"/>
      <c r="AE25" s="97">
        <v>0</v>
      </c>
      <c r="AF25" s="89">
        <v>0</v>
      </c>
      <c r="AG25" s="101">
        <v>78658.98999999999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40000</v>
      </c>
      <c r="BW25" s="77">
        <f t="shared" si="4"/>
        <v>0</v>
      </c>
      <c r="BX25" s="79">
        <f t="shared" si="4"/>
        <v>98535.71999999999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24625.309999999998</v>
      </c>
      <c r="E28" s="78">
        <f t="shared" si="5"/>
        <v>0</v>
      </c>
      <c r="F28" s="79">
        <f t="shared" si="5"/>
        <v>1480.98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16658.32</v>
      </c>
      <c r="N28" s="78">
        <f t="shared" si="5"/>
        <v>0</v>
      </c>
      <c r="O28" s="77">
        <f t="shared" si="5"/>
        <v>23198.82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90000</v>
      </c>
      <c r="Z28" s="78">
        <f t="shared" si="5"/>
        <v>0</v>
      </c>
      <c r="AA28" s="77">
        <f t="shared" si="5"/>
        <v>19876.73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98245.85</v>
      </c>
      <c r="AF28" s="78">
        <f t="shared" si="5"/>
        <v>0</v>
      </c>
      <c r="AG28" s="77">
        <f t="shared" si="5"/>
        <v>176904.84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865.76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229529.47999999998</v>
      </c>
      <c r="BW28" s="77">
        <f>BW23+BW24+BW25+BW26+BW27</f>
        <v>0</v>
      </c>
      <c r="BX28" s="95">
        <f>BX23+BX24+BX25+BX26+BX27</f>
        <v>222327.13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40418</v>
      </c>
      <c r="BM40" s="89">
        <v>0</v>
      </c>
      <c r="BN40" s="101">
        <v>40418</v>
      </c>
      <c r="BO40" s="97"/>
      <c r="BP40" s="89"/>
      <c r="BQ40" s="101"/>
      <c r="BR40" s="97"/>
      <c r="BS40" s="89"/>
      <c r="BT40" s="101"/>
      <c r="BU40" s="76"/>
      <c r="BV40" s="85">
        <f t="shared" si="10"/>
        <v>40418</v>
      </c>
      <c r="BW40" s="77">
        <f t="shared" si="10"/>
        <v>0</v>
      </c>
      <c r="BX40" s="79">
        <f t="shared" si="10"/>
        <v>40418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40418</v>
      </c>
      <c r="BM42" s="78">
        <f t="shared" si="12"/>
        <v>0</v>
      </c>
      <c r="BN42" s="77">
        <f t="shared" si="12"/>
        <v>40418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40418</v>
      </c>
      <c r="BW42" s="77">
        <f>BW38+BW39+BW40+BW41</f>
        <v>0</v>
      </c>
      <c r="BX42" s="95">
        <f>BX38+BX39+BX40+BX41</f>
        <v>40418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72251.5</v>
      </c>
      <c r="BS49" s="89">
        <v>0</v>
      </c>
      <c r="BT49" s="101">
        <v>66615.25</v>
      </c>
      <c r="BU49" s="76"/>
      <c r="BV49" s="85">
        <f aca="true" t="shared" si="15" ref="BV49:BX50">D49+G49+J49+M49+P49+S49+V49+Y49+AB49+AE49+AH49+AK49+AN49+AQ49+AT49+AW49+AZ49+BC49+BF49+BI49+BL49+BO49+BR49</f>
        <v>72251.5</v>
      </c>
      <c r="BW49" s="77">
        <f t="shared" si="15"/>
        <v>0</v>
      </c>
      <c r="BX49" s="79">
        <f t="shared" si="15"/>
        <v>66615.25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91797.33</v>
      </c>
      <c r="BS50" s="89">
        <v>0</v>
      </c>
      <c r="BT50" s="101">
        <v>89991.66</v>
      </c>
      <c r="BU50" s="76"/>
      <c r="BV50" s="85">
        <f t="shared" si="15"/>
        <v>91797.33</v>
      </c>
      <c r="BW50" s="77">
        <f t="shared" si="15"/>
        <v>0</v>
      </c>
      <c r="BX50" s="79">
        <f t="shared" si="15"/>
        <v>89991.66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164048.83000000002</v>
      </c>
      <c r="BS51" s="78">
        <f>BS49+BS50</f>
        <v>0</v>
      </c>
      <c r="BT51" s="77">
        <f>BT49+BT50</f>
        <v>156606.91</v>
      </c>
      <c r="BU51" s="85"/>
      <c r="BV51" s="85">
        <f>BV49+BV50</f>
        <v>164048.83000000002</v>
      </c>
      <c r="BW51" s="77">
        <f>BW49+BW50</f>
        <v>0</v>
      </c>
      <c r="BX51" s="95">
        <f>BX49+BX50</f>
        <v>156606.91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417837.61</v>
      </c>
      <c r="E53" s="86">
        <f t="shared" si="18"/>
        <v>6253.6</v>
      </c>
      <c r="F53" s="86">
        <f t="shared" si="18"/>
        <v>387764.65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1000</v>
      </c>
      <c r="K53" s="86">
        <f t="shared" si="18"/>
        <v>0</v>
      </c>
      <c r="L53" s="86">
        <f t="shared" si="18"/>
        <v>547.04</v>
      </c>
      <c r="M53" s="86">
        <f t="shared" si="18"/>
        <v>100657.23000000001</v>
      </c>
      <c r="N53" s="86">
        <f t="shared" si="18"/>
        <v>0</v>
      </c>
      <c r="O53" s="86">
        <f t="shared" si="18"/>
        <v>111240.08000000002</v>
      </c>
      <c r="P53" s="86">
        <f t="shared" si="18"/>
        <v>7562.68</v>
      </c>
      <c r="Q53" s="86">
        <f t="shared" si="18"/>
        <v>0</v>
      </c>
      <c r="R53" s="86">
        <f t="shared" si="18"/>
        <v>7988.380000000001</v>
      </c>
      <c r="S53" s="86">
        <f t="shared" si="18"/>
        <v>678.5</v>
      </c>
      <c r="T53" s="86">
        <f t="shared" si="18"/>
        <v>0</v>
      </c>
      <c r="U53" s="86">
        <f t="shared" si="18"/>
        <v>141.7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90000</v>
      </c>
      <c r="Z53" s="86">
        <f t="shared" si="18"/>
        <v>0</v>
      </c>
      <c r="AA53" s="86">
        <f t="shared" si="18"/>
        <v>19876.73</v>
      </c>
      <c r="AB53" s="86">
        <f t="shared" si="18"/>
        <v>134334.34</v>
      </c>
      <c r="AC53" s="86">
        <f t="shared" si="18"/>
        <v>0</v>
      </c>
      <c r="AD53" s="86">
        <f t="shared" si="18"/>
        <v>130963.43999999999</v>
      </c>
      <c r="AE53" s="86">
        <f t="shared" si="18"/>
        <v>155017.96000000002</v>
      </c>
      <c r="AF53" s="86">
        <f t="shared" si="18"/>
        <v>0</v>
      </c>
      <c r="AG53" s="86">
        <f t="shared" si="18"/>
        <v>230734.12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70507.89</v>
      </c>
      <c r="AL53" s="86">
        <f t="shared" si="19"/>
        <v>0</v>
      </c>
      <c r="AM53" s="86">
        <f t="shared" si="19"/>
        <v>70208.33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1620</v>
      </c>
      <c r="BD53" s="86">
        <f t="shared" si="19"/>
        <v>0</v>
      </c>
      <c r="BE53" s="86">
        <f t="shared" si="19"/>
        <v>1365.5700000000002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59703.020000000004</v>
      </c>
      <c r="BM53" s="86">
        <f t="shared" si="19"/>
        <v>0</v>
      </c>
      <c r="BN53" s="86">
        <f t="shared" si="19"/>
        <v>59703.020000000004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164048.83000000002</v>
      </c>
      <c r="BS53" s="86">
        <f t="shared" si="19"/>
        <v>0</v>
      </c>
      <c r="BT53" s="86">
        <f t="shared" si="19"/>
        <v>156606.91</v>
      </c>
      <c r="BU53" s="86">
        <f>BU8</f>
        <v>0</v>
      </c>
      <c r="BV53" s="102">
        <f>BV8+BV20+BV28+BV35+BV42+BV46+BV51</f>
        <v>1202968.0599999998</v>
      </c>
      <c r="BW53" s="87">
        <f>BW20+BW28+BW35+BW42+BW46+BW51</f>
        <v>6253.6</v>
      </c>
      <c r="BX53" s="87">
        <f>BX20+BX28+BX35+BX42+BX46+BX51</f>
        <v>1177139.97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10581.180000000028</v>
      </c>
      <c r="BW54" s="93"/>
      <c r="BX54" s="94">
        <f>IF((Spese_Rendiconto_2019!BX53-Entrate_Rendiconto_2019!E58)&lt;0,Entrate_Rendiconto_2019!E58-Spese_Rendiconto_2019!BX53,0)</f>
        <v>156431.89000000013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2020-03-19T15:15:53Z</dcterms:modified>
  <cp:category/>
  <cp:version/>
  <cp:contentType/>
  <cp:contentStatus/>
</cp:coreProperties>
</file>