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<sst xmlns="http://schemas.openxmlformats.org/spreadsheetml/2006/main" count="870" uniqueCount="151">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</sst>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86303.96</v>
      </c>
      <c r="E5" s="38"/>
    </row>
    <row r="6" spans="2:5" ht="15">
      <c r="B6" s="8"/>
      <c r="C6" s="5" t="s">
        <v>5</v>
      </c>
      <c r="D6" s="39">
        <v>1381109.28</v>
      </c>
      <c r="E6" s="40"/>
    </row>
    <row r="7" spans="2:5" ht="15">
      <c r="B7" s="8"/>
      <c r="C7" s="5" t="s">
        <v>6</v>
      </c>
      <c r="D7" s="39">
        <v>159999.99999999994</v>
      </c>
      <c r="E7" s="40"/>
    </row>
    <row r="8" spans="2:5" ht="15.75" thickBot="1">
      <c r="B8" s="9"/>
      <c r="C8" s="6" t="s">
        <v>7</v>
      </c>
      <c r="D8" s="41"/>
      <c r="E8" s="42">
        <v>3582884.45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326860</v>
      </c>
      <c r="E10" s="45">
        <v>591584.99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307327.45</v>
      </c>
      <c r="E14" s="45">
        <v>309420.72000000003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634187.45</v>
      </c>
      <c r="E16" s="51">
        <f>E10+E11+E12+E13+E14+E15</f>
        <v>901005.71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1977537.35</v>
      </c>
      <c r="E18" s="45">
        <v>2583908.96</v>
      </c>
    </row>
    <row r="19" spans="2:5" ht="15">
      <c r="B19" s="13">
        <v>20102</v>
      </c>
      <c r="C19" s="54" t="s">
        <v>21</v>
      </c>
      <c r="D19" s="39">
        <v>3000</v>
      </c>
      <c r="E19" s="50">
        <v>3000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1980537.35</v>
      </c>
      <c r="E23" s="51">
        <f>E18+E19+E20+E21+E22</f>
        <v>2586908.96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355820</v>
      </c>
      <c r="E25" s="45">
        <v>476397.01</v>
      </c>
    </row>
    <row r="26" spans="2:5" ht="15">
      <c r="B26" s="13">
        <v>30200</v>
      </c>
      <c r="C26" s="54" t="s">
        <v>28</v>
      </c>
      <c r="D26" s="39">
        <v>400</v>
      </c>
      <c r="E26" s="45">
        <v>6539.09</v>
      </c>
    </row>
    <row r="27" spans="2:5" ht="15">
      <c r="B27" s="13">
        <v>30300</v>
      </c>
      <c r="C27" s="54" t="s">
        <v>29</v>
      </c>
      <c r="D27" s="39">
        <v>0</v>
      </c>
      <c r="E27" s="45">
        <v>487.55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85525</v>
      </c>
      <c r="E29" s="50">
        <v>87931.51</v>
      </c>
    </row>
    <row r="30" spans="2:5" ht="15.75" thickBot="1">
      <c r="B30" s="16">
        <v>30000</v>
      </c>
      <c r="C30" s="15" t="s">
        <v>32</v>
      </c>
      <c r="D30" s="48">
        <f>D25+D26+D27+D28+D29</f>
        <v>441745</v>
      </c>
      <c r="E30" s="51">
        <f>E25+E26+E27+E28+E29</f>
        <v>571355.16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2063549.2000000002</v>
      </c>
      <c r="E33" s="59">
        <v>3844215.82</v>
      </c>
    </row>
    <row r="34" spans="2:5" ht="15">
      <c r="B34" s="13">
        <v>40300</v>
      </c>
      <c r="C34" s="54" t="s">
        <v>37</v>
      </c>
      <c r="D34" s="61">
        <v>352245.51</v>
      </c>
      <c r="E34" s="45">
        <v>376465.71</v>
      </c>
    </row>
    <row r="35" spans="2:5" ht="15">
      <c r="B35" s="13">
        <v>40400</v>
      </c>
      <c r="C35" s="54" t="s">
        <v>38</v>
      </c>
      <c r="D35" s="39">
        <v>0</v>
      </c>
      <c r="E35" s="45">
        <v>16353.7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2415794.71</v>
      </c>
      <c r="E37" s="51">
        <f>E32+E33+E34+E35+E36</f>
        <v>4237035.23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60235.17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60235.17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>
        <v>461939.60000000003</v>
      </c>
    </row>
    <row r="55" spans="2:5" ht="15">
      <c r="B55" s="13">
        <v>90200</v>
      </c>
      <c r="C55" s="54" t="s">
        <v>62</v>
      </c>
      <c r="D55" s="61">
        <v>110150</v>
      </c>
      <c r="E55" s="62">
        <v>114441.99</v>
      </c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576381.5900000001</v>
      </c>
    </row>
    <row r="57" spans="2:5" ht="16.5" thickBot="1" thickTop="1">
      <c r="B57" s="109" t="s">
        <v>64</v>
      </c>
      <c r="C57" s="110"/>
      <c r="D57" s="52">
        <f>D16+D23+D30+D37+D43+D49+D52+D56</f>
        <v>6043914.51</v>
      </c>
      <c r="E57" s="55">
        <f>E16+E23+E30+E37+E43+E49+E52+E56</f>
        <v>8932921.82</v>
      </c>
    </row>
    <row r="58" spans="2:5" ht="16.5" thickBot="1" thickTop="1">
      <c r="B58" s="109" t="s">
        <v>65</v>
      </c>
      <c r="C58" s="110"/>
      <c r="D58" s="52">
        <f>D57+D5+D6+D7+D8</f>
        <v>7671327.75</v>
      </c>
      <c r="E58" s="55">
        <f>E57+E5+E6+E7+E8</f>
        <v>12515806.27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326860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307327.45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634187.45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1283201.0100000002</v>
      </c>
      <c r="E18" s="45"/>
    </row>
    <row r="19" spans="2:5" ht="15">
      <c r="B19" s="13">
        <v>20102</v>
      </c>
      <c r="C19" s="54" t="s">
        <v>21</v>
      </c>
      <c r="D19" s="39">
        <v>3000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1286201.0100000002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355820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96633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452853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176810.35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176810.35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3121701.81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3121701.81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326860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307327.45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634187.45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1283201.0100000002</v>
      </c>
      <c r="E18" s="45"/>
    </row>
    <row r="19" spans="2:5" ht="15">
      <c r="B19" s="13">
        <v>20102</v>
      </c>
      <c r="C19" s="54" t="s">
        <v>21</v>
      </c>
      <c r="D19" s="39">
        <v>3000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1286201.0100000002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355820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96633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452853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2944891.46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2944891.46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436119.07</v>
      </c>
      <c r="E10" s="89">
        <v>0</v>
      </c>
      <c r="F10" s="90">
        <v>440635.67000000004</v>
      </c>
      <c r="G10" s="88"/>
      <c r="H10" s="89"/>
      <c r="I10" s="90"/>
      <c r="J10" s="97">
        <v>33427.42</v>
      </c>
      <c r="K10" s="89">
        <v>0</v>
      </c>
      <c r="L10" s="101">
        <v>34970.78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13227.880000000001</v>
      </c>
      <c r="AF10" s="89">
        <v>0</v>
      </c>
      <c r="AG10" s="90">
        <v>13227.880000000001</v>
      </c>
      <c r="AH10" s="91"/>
      <c r="AI10" s="89"/>
      <c r="AJ10" s="90"/>
      <c r="AK10" s="91">
        <v>44423.75</v>
      </c>
      <c r="AL10" s="89">
        <v>0</v>
      </c>
      <c r="AM10" s="90">
        <v>44423.75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10000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537198.12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533258.0800000001</v>
      </c>
    </row>
    <row r="11" spans="2:76" ht="15">
      <c r="B11" s="13">
        <v>102</v>
      </c>
      <c r="C11" s="25" t="s">
        <v>92</v>
      </c>
      <c r="D11" s="88">
        <v>30492.81</v>
      </c>
      <c r="E11" s="89">
        <v>0</v>
      </c>
      <c r="F11" s="90">
        <v>30757.070000000003</v>
      </c>
      <c r="G11" s="88"/>
      <c r="H11" s="89"/>
      <c r="I11" s="90"/>
      <c r="J11" s="97">
        <v>2302.6</v>
      </c>
      <c r="K11" s="89">
        <v>0</v>
      </c>
      <c r="L11" s="101">
        <v>2302.6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</v>
      </c>
      <c r="AC11" s="89">
        <v>0</v>
      </c>
      <c r="AD11" s="90">
        <v>300</v>
      </c>
      <c r="AE11" s="91">
        <v>886.85</v>
      </c>
      <c r="AF11" s="89">
        <v>0</v>
      </c>
      <c r="AG11" s="90">
        <v>886.85</v>
      </c>
      <c r="AH11" s="91"/>
      <c r="AI11" s="89"/>
      <c r="AJ11" s="90"/>
      <c r="AK11" s="91">
        <v>2764.83</v>
      </c>
      <c r="AL11" s="89">
        <v>0</v>
      </c>
      <c r="AM11" s="90">
        <v>2764.83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700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37447.090000000004</v>
      </c>
      <c r="BW11" s="77">
        <f t="shared" si="1"/>
        <v>0</v>
      </c>
      <c r="BX11" s="79">
        <f t="shared" si="2"/>
        <v>37011.350000000006</v>
      </c>
    </row>
    <row r="12" spans="2:76" ht="15">
      <c r="B12" s="13">
        <v>103</v>
      </c>
      <c r="C12" s="25" t="s">
        <v>93</v>
      </c>
      <c r="D12" s="88">
        <v>407183.82</v>
      </c>
      <c r="E12" s="89">
        <v>0</v>
      </c>
      <c r="F12" s="90">
        <v>517293.4100000001</v>
      </c>
      <c r="G12" s="88">
        <v>1500</v>
      </c>
      <c r="H12" s="89">
        <v>0</v>
      </c>
      <c r="I12" s="90">
        <v>1500</v>
      </c>
      <c r="J12" s="97">
        <v>5000</v>
      </c>
      <c r="K12" s="89">
        <v>0</v>
      </c>
      <c r="L12" s="101">
        <v>5000</v>
      </c>
      <c r="M12" s="91">
        <v>111806</v>
      </c>
      <c r="N12" s="89">
        <v>0</v>
      </c>
      <c r="O12" s="90">
        <v>147843.36</v>
      </c>
      <c r="P12" s="91">
        <v>221414</v>
      </c>
      <c r="Q12" s="89">
        <v>0</v>
      </c>
      <c r="R12" s="90">
        <v>235525.38</v>
      </c>
      <c r="S12" s="91">
        <v>24928.19</v>
      </c>
      <c r="T12" s="89">
        <v>0</v>
      </c>
      <c r="U12" s="90">
        <v>37465.229999999996</v>
      </c>
      <c r="V12" s="91">
        <v>0</v>
      </c>
      <c r="W12" s="89">
        <v>0</v>
      </c>
      <c r="X12" s="90">
        <v>0</v>
      </c>
      <c r="Y12" s="91">
        <v>500</v>
      </c>
      <c r="Z12" s="89">
        <v>0</v>
      </c>
      <c r="AA12" s="90">
        <v>825.97</v>
      </c>
      <c r="AB12" s="91">
        <v>106518</v>
      </c>
      <c r="AC12" s="89">
        <v>0</v>
      </c>
      <c r="AD12" s="90">
        <v>125801.5</v>
      </c>
      <c r="AE12" s="91">
        <v>84152</v>
      </c>
      <c r="AF12" s="89">
        <v>0</v>
      </c>
      <c r="AG12" s="90">
        <v>106548.31</v>
      </c>
      <c r="AH12" s="91">
        <v>34000</v>
      </c>
      <c r="AI12" s="89">
        <v>0</v>
      </c>
      <c r="AJ12" s="90">
        <v>34000</v>
      </c>
      <c r="AK12" s="91">
        <v>57137.09</v>
      </c>
      <c r="AL12" s="89">
        <v>0</v>
      </c>
      <c r="AM12" s="90">
        <v>67380.3</v>
      </c>
      <c r="AN12" s="91"/>
      <c r="AO12" s="89"/>
      <c r="AP12" s="90"/>
      <c r="AQ12" s="91">
        <v>11832</v>
      </c>
      <c r="AR12" s="89">
        <v>0</v>
      </c>
      <c r="AS12" s="90">
        <v>15710.41</v>
      </c>
      <c r="AT12" s="91">
        <v>30792.44</v>
      </c>
      <c r="AU12" s="89">
        <v>0</v>
      </c>
      <c r="AV12" s="90">
        <v>34306.229999999996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1096763.54</v>
      </c>
      <c r="BW12" s="77">
        <f t="shared" si="1"/>
        <v>0</v>
      </c>
      <c r="BX12" s="79">
        <f t="shared" si="2"/>
        <v>1329200.1</v>
      </c>
    </row>
    <row r="13" spans="2:76" ht="15">
      <c r="B13" s="13">
        <v>104</v>
      </c>
      <c r="C13" s="25" t="s">
        <v>19</v>
      </c>
      <c r="D13" s="88">
        <v>47100</v>
      </c>
      <c r="E13" s="89">
        <v>0</v>
      </c>
      <c r="F13" s="90">
        <v>50331.94</v>
      </c>
      <c r="G13" s="88"/>
      <c r="H13" s="89"/>
      <c r="I13" s="90"/>
      <c r="J13" s="97">
        <v>1500</v>
      </c>
      <c r="K13" s="89">
        <v>0</v>
      </c>
      <c r="L13" s="101">
        <v>1500</v>
      </c>
      <c r="M13" s="91">
        <v>73310.52</v>
      </c>
      <c r="N13" s="89">
        <v>0</v>
      </c>
      <c r="O13" s="90">
        <v>99340.58</v>
      </c>
      <c r="P13" s="91">
        <v>578400</v>
      </c>
      <c r="Q13" s="89">
        <v>0</v>
      </c>
      <c r="R13" s="90">
        <v>597360.56</v>
      </c>
      <c r="S13" s="91">
        <v>19000</v>
      </c>
      <c r="T13" s="89">
        <v>0</v>
      </c>
      <c r="U13" s="90">
        <v>35000.21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176282.35</v>
      </c>
      <c r="AC13" s="89">
        <v>0</v>
      </c>
      <c r="AD13" s="90">
        <v>176482.35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480699.54</v>
      </c>
      <c r="AL13" s="89">
        <v>0</v>
      </c>
      <c r="AM13" s="90">
        <v>990594.37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500</v>
      </c>
      <c r="AX13" s="89">
        <v>0</v>
      </c>
      <c r="AY13" s="101">
        <v>1000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1376792.41</v>
      </c>
      <c r="BW13" s="77">
        <f t="shared" si="1"/>
        <v>0</v>
      </c>
      <c r="BX13" s="79">
        <f t="shared" si="2"/>
        <v>1951610.01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7000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16989.56</v>
      </c>
      <c r="BM16" s="89">
        <v>0</v>
      </c>
      <c r="BN16" s="90">
        <v>16989.56</v>
      </c>
      <c r="BO16" s="91"/>
      <c r="BP16" s="89"/>
      <c r="BQ16" s="90"/>
      <c r="BR16" s="97"/>
      <c r="BS16" s="89"/>
      <c r="BT16" s="101"/>
      <c r="BU16" s="76"/>
      <c r="BV16" s="85">
        <f t="shared" si="0"/>
        <v>16989.56</v>
      </c>
      <c r="BW16" s="77">
        <f t="shared" si="1"/>
        <v>0</v>
      </c>
      <c r="BX16" s="79">
        <f t="shared" si="2"/>
        <v>23989.56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99553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99553</v>
      </c>
    </row>
    <row r="19" spans="2:76" ht="15">
      <c r="B19" s="13">
        <v>110</v>
      </c>
      <c r="C19" s="25" t="s">
        <v>98</v>
      </c>
      <c r="D19" s="88">
        <v>15787</v>
      </c>
      <c r="E19" s="89">
        <v>0</v>
      </c>
      <c r="F19" s="90">
        <v>21578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73550.6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89337.6</v>
      </c>
      <c r="BW19" s="77">
        <f t="shared" si="1"/>
        <v>0</v>
      </c>
      <c r="BX19" s="79">
        <f t="shared" si="2"/>
        <v>41578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938182.7</v>
      </c>
      <c r="E20" s="78">
        <f t="shared" si="3"/>
        <v>0</v>
      </c>
      <c r="F20" s="79">
        <f t="shared" si="3"/>
        <v>1167149.09</v>
      </c>
      <c r="G20" s="85">
        <f t="shared" si="3"/>
        <v>1500</v>
      </c>
      <c r="H20" s="78">
        <f t="shared" si="3"/>
        <v>0</v>
      </c>
      <c r="I20" s="79">
        <f t="shared" si="3"/>
        <v>1500</v>
      </c>
      <c r="J20" s="98">
        <f t="shared" si="3"/>
        <v>42230.02</v>
      </c>
      <c r="K20" s="78">
        <f t="shared" si="3"/>
        <v>0</v>
      </c>
      <c r="L20" s="77">
        <f t="shared" si="3"/>
        <v>43773.38</v>
      </c>
      <c r="M20" s="98">
        <f t="shared" si="3"/>
        <v>185116.52000000002</v>
      </c>
      <c r="N20" s="78">
        <f t="shared" si="3"/>
        <v>0</v>
      </c>
      <c r="O20" s="77">
        <f t="shared" si="3"/>
        <v>247183.94</v>
      </c>
      <c r="P20" s="98">
        <f t="shared" si="3"/>
        <v>799814</v>
      </c>
      <c r="Q20" s="78">
        <f t="shared" si="3"/>
        <v>0</v>
      </c>
      <c r="R20" s="77">
        <f t="shared" si="3"/>
        <v>832885.9400000001</v>
      </c>
      <c r="S20" s="98">
        <f t="shared" si="3"/>
        <v>43928.19</v>
      </c>
      <c r="T20" s="78">
        <f t="shared" si="3"/>
        <v>0</v>
      </c>
      <c r="U20" s="77">
        <f t="shared" si="3"/>
        <v>72465.44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500</v>
      </c>
      <c r="Z20" s="78">
        <f t="shared" si="3"/>
        <v>0</v>
      </c>
      <c r="AA20" s="77">
        <f t="shared" si="3"/>
        <v>825.97</v>
      </c>
      <c r="AB20" s="98">
        <f t="shared" si="3"/>
        <v>283100.35</v>
      </c>
      <c r="AC20" s="78">
        <f t="shared" si="3"/>
        <v>0</v>
      </c>
      <c r="AD20" s="77">
        <f t="shared" si="3"/>
        <v>302583.85</v>
      </c>
      <c r="AE20" s="98">
        <f t="shared" si="3"/>
        <v>98266.73</v>
      </c>
      <c r="AF20" s="78">
        <f t="shared" si="3"/>
        <v>0</v>
      </c>
      <c r="AG20" s="77">
        <f t="shared" si="3"/>
        <v>120663.04</v>
      </c>
      <c r="AH20" s="98">
        <f t="shared" si="3"/>
        <v>34000</v>
      </c>
      <c r="AI20" s="78">
        <f t="shared" si="3"/>
        <v>0</v>
      </c>
      <c r="AJ20" s="77">
        <f t="shared" si="3"/>
        <v>34000</v>
      </c>
      <c r="AK20" s="98">
        <f t="shared" si="3"/>
        <v>585025.21</v>
      </c>
      <c r="AL20" s="78">
        <f t="shared" si="3"/>
        <v>0</v>
      </c>
      <c r="AM20" s="77">
        <f t="shared" si="3"/>
        <v>1105163.25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11832</v>
      </c>
      <c r="AR20" s="78">
        <f t="shared" si="3"/>
        <v>0</v>
      </c>
      <c r="AS20" s="77">
        <f t="shared" si="3"/>
        <v>15710.41</v>
      </c>
      <c r="AT20" s="98">
        <f t="shared" si="3"/>
        <v>30792.44</v>
      </c>
      <c r="AU20" s="78">
        <f t="shared" si="3"/>
        <v>0</v>
      </c>
      <c r="AV20" s="77">
        <f t="shared" si="3"/>
        <v>34306.229999999996</v>
      </c>
      <c r="AW20" s="98">
        <f t="shared" si="3"/>
        <v>500</v>
      </c>
      <c r="AX20" s="78">
        <f t="shared" si="3"/>
        <v>0</v>
      </c>
      <c r="AY20" s="77">
        <f t="shared" si="3"/>
        <v>1000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84250.6</v>
      </c>
      <c r="BJ20" s="78">
        <f t="shared" si="3"/>
        <v>0</v>
      </c>
      <c r="BK20" s="77">
        <f t="shared" si="3"/>
        <v>20000</v>
      </c>
      <c r="BL20" s="98">
        <f t="shared" si="3"/>
        <v>16989.56</v>
      </c>
      <c r="BM20" s="78">
        <f t="shared" si="3"/>
        <v>0</v>
      </c>
      <c r="BN20" s="77">
        <f t="shared" si="3"/>
        <v>16989.56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3156028.3200000003</v>
      </c>
      <c r="BW20" s="77">
        <f>BW10+BW11+BW12+BW13+BW14+BW15+BW16+BW17+BW18+BW19</f>
        <v>0</v>
      </c>
      <c r="BX20" s="95">
        <f>BX10+BX11+BX12+BX13+BX14+BX15+BX16+BX17+BX18+BX19</f>
        <v>4016200.1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254203.15</v>
      </c>
      <c r="E24" s="89">
        <v>0</v>
      </c>
      <c r="F24" s="90">
        <v>373058.83999999997</v>
      </c>
      <c r="G24" s="88"/>
      <c r="H24" s="89"/>
      <c r="I24" s="90"/>
      <c r="J24" s="97">
        <v>14144.45</v>
      </c>
      <c r="K24" s="89">
        <v>0</v>
      </c>
      <c r="L24" s="101">
        <v>25000</v>
      </c>
      <c r="M24" s="97">
        <v>195109.46</v>
      </c>
      <c r="N24" s="89">
        <v>0</v>
      </c>
      <c r="O24" s="101">
        <v>292241.45</v>
      </c>
      <c r="P24" s="97">
        <v>877387.99</v>
      </c>
      <c r="Q24" s="89">
        <v>0</v>
      </c>
      <c r="R24" s="101">
        <v>879382.69</v>
      </c>
      <c r="S24" s="97">
        <v>0</v>
      </c>
      <c r="T24" s="89">
        <v>0</v>
      </c>
      <c r="U24" s="101">
        <v>4826.34</v>
      </c>
      <c r="V24" s="97">
        <v>0</v>
      </c>
      <c r="W24" s="89">
        <v>0</v>
      </c>
      <c r="X24" s="101">
        <v>0</v>
      </c>
      <c r="Y24" s="97">
        <v>290649.82999999996</v>
      </c>
      <c r="Z24" s="89">
        <v>0</v>
      </c>
      <c r="AA24" s="101">
        <v>318205.23</v>
      </c>
      <c r="AB24" s="97">
        <v>900950.6500000001</v>
      </c>
      <c r="AC24" s="89">
        <v>0</v>
      </c>
      <c r="AD24" s="101">
        <v>932568.3900000001</v>
      </c>
      <c r="AE24" s="97">
        <v>635664.08</v>
      </c>
      <c r="AF24" s="89">
        <v>0</v>
      </c>
      <c r="AG24" s="101">
        <v>647661.77</v>
      </c>
      <c r="AH24" s="97"/>
      <c r="AI24" s="89"/>
      <c r="AJ24" s="101"/>
      <c r="AK24" s="97">
        <v>31410.33</v>
      </c>
      <c r="AL24" s="89">
        <v>0</v>
      </c>
      <c r="AM24" s="101">
        <v>63261.600000000006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23261.01</v>
      </c>
      <c r="AU24" s="89">
        <v>0</v>
      </c>
      <c r="AV24" s="101">
        <v>27998.23</v>
      </c>
      <c r="AW24" s="97">
        <v>12033.56</v>
      </c>
      <c r="AX24" s="89">
        <v>0</v>
      </c>
      <c r="AY24" s="101">
        <v>14253.3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3234814.5100000002</v>
      </c>
      <c r="BW24" s="77">
        <f t="shared" si="4"/>
        <v>0</v>
      </c>
      <c r="BX24" s="79">
        <f t="shared" si="4"/>
        <v>3578457.8400000003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200000</v>
      </c>
      <c r="Q25" s="89">
        <v>0</v>
      </c>
      <c r="R25" s="101">
        <v>200000</v>
      </c>
      <c r="S25" s="97"/>
      <c r="T25" s="89"/>
      <c r="U25" s="101"/>
      <c r="V25" s="97"/>
      <c r="W25" s="89"/>
      <c r="X25" s="101"/>
      <c r="Y25" s="97">
        <v>50353.85</v>
      </c>
      <c r="Z25" s="89">
        <v>0</v>
      </c>
      <c r="AA25" s="101">
        <v>100707.7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>
        <v>21490.12</v>
      </c>
      <c r="AR25" s="89">
        <v>0</v>
      </c>
      <c r="AS25" s="101">
        <v>21490.12</v>
      </c>
      <c r="AT25" s="97">
        <v>0</v>
      </c>
      <c r="AU25" s="89">
        <v>0</v>
      </c>
      <c r="AV25" s="101">
        <v>0</v>
      </c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271843.97000000003</v>
      </c>
      <c r="BW25" s="77">
        <f t="shared" si="4"/>
        <v>0</v>
      </c>
      <c r="BX25" s="79">
        <f t="shared" si="4"/>
        <v>322197.82</v>
      </c>
    </row>
    <row r="26" spans="2:76" ht="15">
      <c r="B26" s="13">
        <v>204</v>
      </c>
      <c r="C26" s="25" t="s">
        <v>106</v>
      </c>
      <c r="D26" s="88">
        <v>4000</v>
      </c>
      <c r="E26" s="89">
        <v>0</v>
      </c>
      <c r="F26" s="90">
        <v>20000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15000</v>
      </c>
      <c r="Z26" s="89">
        <v>0</v>
      </c>
      <c r="AA26" s="101">
        <v>15000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0</v>
      </c>
      <c r="AR26" s="89">
        <v>0</v>
      </c>
      <c r="AS26" s="101">
        <v>4728.43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19000</v>
      </c>
      <c r="BW26" s="77">
        <f t="shared" si="4"/>
        <v>0</v>
      </c>
      <c r="BX26" s="79">
        <f t="shared" si="4"/>
        <v>39728.43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15460.33</v>
      </c>
      <c r="AB27" s="97">
        <v>5000</v>
      </c>
      <c r="AC27" s="89">
        <v>0</v>
      </c>
      <c r="AD27" s="101">
        <v>5000</v>
      </c>
      <c r="AE27" s="97"/>
      <c r="AF27" s="89"/>
      <c r="AG27" s="101"/>
      <c r="AH27" s="97">
        <v>352245.51</v>
      </c>
      <c r="AI27" s="89">
        <v>0</v>
      </c>
      <c r="AJ27" s="101">
        <v>352245.51</v>
      </c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357245.51</v>
      </c>
      <c r="BW27" s="77">
        <f t="shared" si="4"/>
        <v>0</v>
      </c>
      <c r="BX27" s="79">
        <f t="shared" si="4"/>
        <v>372705.84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258203.15</v>
      </c>
      <c r="E28" s="78">
        <f t="shared" si="5"/>
        <v>0</v>
      </c>
      <c r="F28" s="79">
        <f t="shared" si="5"/>
        <v>393058.83999999997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14144.45</v>
      </c>
      <c r="K28" s="78">
        <f t="shared" si="5"/>
        <v>0</v>
      </c>
      <c r="L28" s="77">
        <f t="shared" si="5"/>
        <v>25000</v>
      </c>
      <c r="M28" s="98">
        <f t="shared" si="5"/>
        <v>195109.46</v>
      </c>
      <c r="N28" s="78">
        <f t="shared" si="5"/>
        <v>0</v>
      </c>
      <c r="O28" s="77">
        <f t="shared" si="5"/>
        <v>292241.45</v>
      </c>
      <c r="P28" s="98">
        <f t="shared" si="5"/>
        <v>1077387.99</v>
      </c>
      <c r="Q28" s="78">
        <f t="shared" si="5"/>
        <v>0</v>
      </c>
      <c r="R28" s="77">
        <f t="shared" si="5"/>
        <v>1079382.69</v>
      </c>
      <c r="S28" s="98">
        <f t="shared" si="5"/>
        <v>0</v>
      </c>
      <c r="T28" s="78">
        <f t="shared" si="5"/>
        <v>0</v>
      </c>
      <c r="U28" s="77">
        <f t="shared" si="5"/>
        <v>4826.34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356003.67999999993</v>
      </c>
      <c r="Z28" s="78">
        <f t="shared" si="5"/>
        <v>0</v>
      </c>
      <c r="AA28" s="77">
        <f t="shared" si="5"/>
        <v>449373.26</v>
      </c>
      <c r="AB28" s="98">
        <f t="shared" si="5"/>
        <v>905950.6500000001</v>
      </c>
      <c r="AC28" s="78">
        <f t="shared" si="5"/>
        <v>0</v>
      </c>
      <c r="AD28" s="77">
        <f t="shared" si="5"/>
        <v>937568.3900000001</v>
      </c>
      <c r="AE28" s="98">
        <f t="shared" si="5"/>
        <v>635664.08</v>
      </c>
      <c r="AF28" s="78">
        <f t="shared" si="5"/>
        <v>0</v>
      </c>
      <c r="AG28" s="77">
        <f t="shared" si="5"/>
        <v>647661.77</v>
      </c>
      <c r="AH28" s="98">
        <f t="shared" si="5"/>
        <v>352245.51</v>
      </c>
      <c r="AI28" s="78">
        <f t="shared" si="5"/>
        <v>0</v>
      </c>
      <c r="AJ28" s="77">
        <f aca="true" t="shared" si="6" ref="AJ28:BO28">AJ23+AJ24+AJ25+AJ26+AJ27</f>
        <v>352245.51</v>
      </c>
      <c r="AK28" s="98">
        <f t="shared" si="6"/>
        <v>31410.33</v>
      </c>
      <c r="AL28" s="78">
        <f t="shared" si="6"/>
        <v>0</v>
      </c>
      <c r="AM28" s="77">
        <f t="shared" si="6"/>
        <v>63261.600000000006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21490.12</v>
      </c>
      <c r="AR28" s="78">
        <f t="shared" si="6"/>
        <v>0</v>
      </c>
      <c r="AS28" s="77">
        <f t="shared" si="6"/>
        <v>26218.55</v>
      </c>
      <c r="AT28" s="98">
        <f t="shared" si="6"/>
        <v>23261.01</v>
      </c>
      <c r="AU28" s="78">
        <f t="shared" si="6"/>
        <v>0</v>
      </c>
      <c r="AV28" s="77">
        <f t="shared" si="6"/>
        <v>27998.23</v>
      </c>
      <c r="AW28" s="98">
        <f t="shared" si="6"/>
        <v>12033.56</v>
      </c>
      <c r="AX28" s="78">
        <f t="shared" si="6"/>
        <v>0</v>
      </c>
      <c r="AY28" s="77">
        <f t="shared" si="6"/>
        <v>14253.3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3882903.99</v>
      </c>
      <c r="BW28" s="77">
        <f>BW23+BW24+BW25+BW26+BW27</f>
        <v>0</v>
      </c>
      <c r="BX28" s="95">
        <f>BX23+BX24+BX25+BX26+BX27</f>
        <v>4313089.930000001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60745.44</v>
      </c>
      <c r="BM40" s="89">
        <v>0</v>
      </c>
      <c r="BN40" s="101">
        <v>60745.44</v>
      </c>
      <c r="BO40" s="97"/>
      <c r="BP40" s="89"/>
      <c r="BQ40" s="101"/>
      <c r="BR40" s="97"/>
      <c r="BS40" s="89"/>
      <c r="BT40" s="101"/>
      <c r="BU40" s="76"/>
      <c r="BV40" s="85">
        <f t="shared" si="10"/>
        <v>60745.44</v>
      </c>
      <c r="BW40" s="77">
        <f t="shared" si="10"/>
        <v>0</v>
      </c>
      <c r="BX40" s="79">
        <f t="shared" si="10"/>
        <v>60745.44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60745.44</v>
      </c>
      <c r="BM42" s="78">
        <f t="shared" si="12"/>
        <v>0</v>
      </c>
      <c r="BN42" s="77">
        <f t="shared" si="12"/>
        <v>60745.44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60745.44</v>
      </c>
      <c r="BW42" s="77">
        <f>BW38+BW39+BW40+BW41</f>
        <v>0</v>
      </c>
      <c r="BX42" s="95">
        <f>BX38+BX39+BX40+BX41</f>
        <v>60745.44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>
        <v>461565.31</v>
      </c>
      <c r="BU49" s="76"/>
      <c r="BV49" s="85">
        <f aca="true" t="shared" si="15" ref="BV49:BX50">D49+G49+J49+M49+P49+S49+V49+Y49+AB49+AE49+AH49+AK49+AN49+AQ49+AT49+AW49+AZ49+BC49+BF49+BI49+BL49+BO49+BR49</f>
        <v>461500</v>
      </c>
      <c r="BW49" s="77">
        <f t="shared" si="15"/>
        <v>0</v>
      </c>
      <c r="BX49" s="79">
        <f t="shared" si="15"/>
        <v>461565.31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>
        <v>117034.99999999999</v>
      </c>
      <c r="BU50" s="76"/>
      <c r="BV50" s="85">
        <f t="shared" si="15"/>
        <v>110150</v>
      </c>
      <c r="BW50" s="77">
        <f t="shared" si="15"/>
        <v>0</v>
      </c>
      <c r="BX50" s="79">
        <f t="shared" si="15"/>
        <v>117034.99999999999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578600.3099999999</v>
      </c>
      <c r="BU51" s="85"/>
      <c r="BV51" s="85">
        <f>BV49+BV50</f>
        <v>571650</v>
      </c>
      <c r="BW51" s="77">
        <f>BW49+BW50</f>
        <v>0</v>
      </c>
      <c r="BX51" s="95">
        <f>BX49+BX50</f>
        <v>578600.3099999999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1196385.8499999999</v>
      </c>
      <c r="E53" s="86">
        <f t="shared" si="18"/>
        <v>0</v>
      </c>
      <c r="F53" s="86">
        <f t="shared" si="18"/>
        <v>1560207.9300000002</v>
      </c>
      <c r="G53" s="86">
        <f t="shared" si="18"/>
        <v>1500</v>
      </c>
      <c r="H53" s="86">
        <f t="shared" si="18"/>
        <v>0</v>
      </c>
      <c r="I53" s="86">
        <f t="shared" si="18"/>
        <v>1500</v>
      </c>
      <c r="J53" s="86">
        <f t="shared" si="18"/>
        <v>56374.47</v>
      </c>
      <c r="K53" s="86">
        <f t="shared" si="18"/>
        <v>0</v>
      </c>
      <c r="L53" s="86">
        <f t="shared" si="18"/>
        <v>68773.38</v>
      </c>
      <c r="M53" s="86">
        <f t="shared" si="18"/>
        <v>380225.98</v>
      </c>
      <c r="N53" s="86">
        <f t="shared" si="18"/>
        <v>0</v>
      </c>
      <c r="O53" s="86">
        <f t="shared" si="18"/>
        <v>539425.39</v>
      </c>
      <c r="P53" s="86">
        <f t="shared" si="18"/>
        <v>1877201.99</v>
      </c>
      <c r="Q53" s="86">
        <f t="shared" si="18"/>
        <v>0</v>
      </c>
      <c r="R53" s="86">
        <f t="shared" si="18"/>
        <v>1912268.63</v>
      </c>
      <c r="S53" s="86">
        <f t="shared" si="18"/>
        <v>43928.19</v>
      </c>
      <c r="T53" s="86">
        <f t="shared" si="18"/>
        <v>0</v>
      </c>
      <c r="U53" s="86">
        <f t="shared" si="18"/>
        <v>77291.78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356503.67999999993</v>
      </c>
      <c r="Z53" s="86">
        <f t="shared" si="18"/>
        <v>0</v>
      </c>
      <c r="AA53" s="86">
        <f t="shared" si="18"/>
        <v>450199.23</v>
      </c>
      <c r="AB53" s="86">
        <f t="shared" si="18"/>
        <v>1189051</v>
      </c>
      <c r="AC53" s="86">
        <f t="shared" si="18"/>
        <v>0</v>
      </c>
      <c r="AD53" s="86">
        <f t="shared" si="18"/>
        <v>1240152.2400000002</v>
      </c>
      <c r="AE53" s="86">
        <f t="shared" si="18"/>
        <v>733930.8099999999</v>
      </c>
      <c r="AF53" s="86">
        <f t="shared" si="18"/>
        <v>0</v>
      </c>
      <c r="AG53" s="86">
        <f t="shared" si="18"/>
        <v>768324.81</v>
      </c>
      <c r="AH53" s="86">
        <f t="shared" si="18"/>
        <v>386245.51</v>
      </c>
      <c r="AI53" s="86">
        <f t="shared" si="18"/>
        <v>0</v>
      </c>
      <c r="AJ53" s="86">
        <f aca="true" t="shared" si="19" ref="AJ53:BT53">AJ20+AJ28+AJ35+AJ42+AJ46+AJ51</f>
        <v>386245.51</v>
      </c>
      <c r="AK53" s="86">
        <f t="shared" si="19"/>
        <v>616435.5399999999</v>
      </c>
      <c r="AL53" s="86">
        <f t="shared" si="19"/>
        <v>0</v>
      </c>
      <c r="AM53" s="86">
        <f t="shared" si="19"/>
        <v>1168424.85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33322.119999999995</v>
      </c>
      <c r="AR53" s="86">
        <f t="shared" si="19"/>
        <v>0</v>
      </c>
      <c r="AS53" s="86">
        <f t="shared" si="19"/>
        <v>41928.96</v>
      </c>
      <c r="AT53" s="86">
        <f t="shared" si="19"/>
        <v>54053.45</v>
      </c>
      <c r="AU53" s="86">
        <f t="shared" si="19"/>
        <v>0</v>
      </c>
      <c r="AV53" s="86">
        <f t="shared" si="19"/>
        <v>62304.45999999999</v>
      </c>
      <c r="AW53" s="86">
        <f t="shared" si="19"/>
        <v>12533.56</v>
      </c>
      <c r="AX53" s="86">
        <f t="shared" si="19"/>
        <v>0</v>
      </c>
      <c r="AY53" s="86">
        <f t="shared" si="19"/>
        <v>15253.3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84250.6</v>
      </c>
      <c r="BJ53" s="86">
        <f t="shared" si="19"/>
        <v>0</v>
      </c>
      <c r="BK53" s="86">
        <f t="shared" si="19"/>
        <v>20000</v>
      </c>
      <c r="BL53" s="86">
        <f t="shared" si="19"/>
        <v>77735</v>
      </c>
      <c r="BM53" s="86">
        <f t="shared" si="19"/>
        <v>0</v>
      </c>
      <c r="BN53" s="86">
        <f t="shared" si="19"/>
        <v>77735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571650</v>
      </c>
      <c r="BS53" s="86">
        <f t="shared" si="19"/>
        <v>0</v>
      </c>
      <c r="BT53" s="86">
        <f t="shared" si="19"/>
        <v>578600.3099999999</v>
      </c>
      <c r="BU53" s="86">
        <f>BU8</f>
        <v>0</v>
      </c>
      <c r="BV53" s="102">
        <f>BV8+BV20+BV28+BV35+BV42+BV46+BV51</f>
        <v>7671327.750000001</v>
      </c>
      <c r="BW53" s="87">
        <f>BW20+BW28+BW35+BW42+BW46+BW51</f>
        <v>0</v>
      </c>
      <c r="BX53" s="87">
        <f>BX20+BX28+BX35+BX42+BX46+BX51</f>
        <v>8968635.780000001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413694.43</v>
      </c>
      <c r="E10" s="89">
        <v>0</v>
      </c>
      <c r="F10" s="90"/>
      <c r="G10" s="88"/>
      <c r="H10" s="89"/>
      <c r="I10" s="90"/>
      <c r="J10" s="97">
        <v>33427.42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13227.880000000001</v>
      </c>
      <c r="AF10" s="89">
        <v>0</v>
      </c>
      <c r="AG10" s="90"/>
      <c r="AH10" s="91"/>
      <c r="AI10" s="89"/>
      <c r="AJ10" s="90"/>
      <c r="AK10" s="91">
        <v>44423.75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12400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517173.48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30824.98</v>
      </c>
      <c r="E11" s="89">
        <v>0</v>
      </c>
      <c r="F11" s="90"/>
      <c r="G11" s="88"/>
      <c r="H11" s="89"/>
      <c r="I11" s="90"/>
      <c r="J11" s="97">
        <v>2302.6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</v>
      </c>
      <c r="AC11" s="89">
        <v>0</v>
      </c>
      <c r="AD11" s="90"/>
      <c r="AE11" s="91">
        <v>856.33</v>
      </c>
      <c r="AF11" s="89">
        <v>0</v>
      </c>
      <c r="AG11" s="90"/>
      <c r="AH11" s="91"/>
      <c r="AI11" s="89"/>
      <c r="AJ11" s="90"/>
      <c r="AK11" s="91">
        <v>2764.83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900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37948.740000000005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251976.13</v>
      </c>
      <c r="E12" s="89">
        <v>0</v>
      </c>
      <c r="F12" s="90"/>
      <c r="G12" s="88">
        <v>1500</v>
      </c>
      <c r="H12" s="89">
        <v>0</v>
      </c>
      <c r="I12" s="90"/>
      <c r="J12" s="97">
        <v>5000</v>
      </c>
      <c r="K12" s="89">
        <v>0</v>
      </c>
      <c r="L12" s="101"/>
      <c r="M12" s="91">
        <v>115514</v>
      </c>
      <c r="N12" s="89">
        <v>0</v>
      </c>
      <c r="O12" s="90"/>
      <c r="P12" s="91">
        <v>37400</v>
      </c>
      <c r="Q12" s="89">
        <v>0</v>
      </c>
      <c r="R12" s="90"/>
      <c r="S12" s="91">
        <v>32000</v>
      </c>
      <c r="T12" s="89">
        <v>0</v>
      </c>
      <c r="U12" s="90"/>
      <c r="V12" s="91">
        <v>0</v>
      </c>
      <c r="W12" s="89">
        <v>0</v>
      </c>
      <c r="X12" s="90"/>
      <c r="Y12" s="91">
        <v>500</v>
      </c>
      <c r="Z12" s="89">
        <v>0</v>
      </c>
      <c r="AA12" s="90"/>
      <c r="AB12" s="91">
        <v>109300</v>
      </c>
      <c r="AC12" s="89">
        <v>0</v>
      </c>
      <c r="AD12" s="90"/>
      <c r="AE12" s="91">
        <v>102700</v>
      </c>
      <c r="AF12" s="89">
        <v>0</v>
      </c>
      <c r="AG12" s="90"/>
      <c r="AH12" s="91">
        <v>32000</v>
      </c>
      <c r="AI12" s="89">
        <v>0</v>
      </c>
      <c r="AJ12" s="90"/>
      <c r="AK12" s="91">
        <v>53064.09</v>
      </c>
      <c r="AL12" s="89">
        <v>0</v>
      </c>
      <c r="AM12" s="90"/>
      <c r="AN12" s="91"/>
      <c r="AO12" s="89"/>
      <c r="AP12" s="90"/>
      <c r="AQ12" s="91">
        <v>16900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757854.22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2400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54310.520000000004</v>
      </c>
      <c r="N13" s="89">
        <v>0</v>
      </c>
      <c r="O13" s="90"/>
      <c r="P13" s="91">
        <v>30000</v>
      </c>
      <c r="Q13" s="89">
        <v>0</v>
      </c>
      <c r="R13" s="90"/>
      <c r="S13" s="91">
        <v>14000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176282.35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480699.54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759692.4099999999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14052.67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14052.67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15787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73550.6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89337.6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716182.54</v>
      </c>
      <c r="E20" s="78">
        <f t="shared" si="1"/>
        <v>0</v>
      </c>
      <c r="F20" s="79">
        <f t="shared" si="1"/>
        <v>0</v>
      </c>
      <c r="G20" s="85">
        <f t="shared" si="1"/>
        <v>1500</v>
      </c>
      <c r="H20" s="78">
        <f t="shared" si="1"/>
        <v>0</v>
      </c>
      <c r="I20" s="79">
        <f t="shared" si="1"/>
        <v>0</v>
      </c>
      <c r="J20" s="98">
        <f t="shared" si="1"/>
        <v>42230.02</v>
      </c>
      <c r="K20" s="78">
        <f t="shared" si="1"/>
        <v>0</v>
      </c>
      <c r="L20" s="77">
        <f t="shared" si="1"/>
        <v>0</v>
      </c>
      <c r="M20" s="98">
        <f t="shared" si="1"/>
        <v>169824.52000000002</v>
      </c>
      <c r="N20" s="78">
        <f t="shared" si="1"/>
        <v>0</v>
      </c>
      <c r="O20" s="77">
        <f t="shared" si="1"/>
        <v>0</v>
      </c>
      <c r="P20" s="98">
        <f t="shared" si="1"/>
        <v>67400</v>
      </c>
      <c r="Q20" s="78">
        <f t="shared" si="1"/>
        <v>0</v>
      </c>
      <c r="R20" s="77">
        <f t="shared" si="1"/>
        <v>0</v>
      </c>
      <c r="S20" s="98">
        <f t="shared" si="1"/>
        <v>46000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285882.35</v>
      </c>
      <c r="AC20" s="78">
        <f t="shared" si="1"/>
        <v>0</v>
      </c>
      <c r="AD20" s="77">
        <f t="shared" si="1"/>
        <v>0</v>
      </c>
      <c r="AE20" s="98">
        <f t="shared" si="1"/>
        <v>116784.21</v>
      </c>
      <c r="AF20" s="78">
        <f t="shared" si="1"/>
        <v>0</v>
      </c>
      <c r="AG20" s="77">
        <f t="shared" si="1"/>
        <v>0</v>
      </c>
      <c r="AH20" s="98">
        <f t="shared" si="1"/>
        <v>32000</v>
      </c>
      <c r="AI20" s="78">
        <f t="shared" si="1"/>
        <v>0</v>
      </c>
      <c r="AJ20" s="77">
        <f t="shared" si="1"/>
        <v>0</v>
      </c>
      <c r="AK20" s="98">
        <f t="shared" si="1"/>
        <v>580952.21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86850.6</v>
      </c>
      <c r="BJ20" s="78">
        <f t="shared" si="1"/>
        <v>0</v>
      </c>
      <c r="BK20" s="77">
        <f t="shared" si="1"/>
        <v>0</v>
      </c>
      <c r="BL20" s="98">
        <f t="shared" si="1"/>
        <v>14052.67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2177559.1199999996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89000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76456.48</v>
      </c>
      <c r="Z24" s="89">
        <v>0</v>
      </c>
      <c r="AA24" s="101"/>
      <c r="AB24" s="97">
        <v>0</v>
      </c>
      <c r="AC24" s="89">
        <v>0</v>
      </c>
      <c r="AD24" s="101"/>
      <c r="AE24" s="97">
        <v>85000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258456.47999999998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50353.87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>
        <v>0</v>
      </c>
      <c r="AU25" s="89">
        <v>0</v>
      </c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50353.87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126810.35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85000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308810.35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63682.34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63682.34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63682.34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63682.34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805182.54</v>
      </c>
      <c r="E53" s="86">
        <f t="shared" si="11"/>
        <v>0</v>
      </c>
      <c r="F53" s="86">
        <f t="shared" si="11"/>
        <v>0</v>
      </c>
      <c r="G53" s="86">
        <f t="shared" si="11"/>
        <v>1500</v>
      </c>
      <c r="H53" s="86">
        <f t="shared" si="11"/>
        <v>0</v>
      </c>
      <c r="I53" s="86">
        <f t="shared" si="11"/>
        <v>0</v>
      </c>
      <c r="J53" s="86">
        <f t="shared" si="11"/>
        <v>42230.02</v>
      </c>
      <c r="K53" s="86">
        <f t="shared" si="11"/>
        <v>0</v>
      </c>
      <c r="L53" s="86">
        <f t="shared" si="11"/>
        <v>0</v>
      </c>
      <c r="M53" s="86">
        <f t="shared" si="11"/>
        <v>169824.52000000002</v>
      </c>
      <c r="N53" s="86">
        <f t="shared" si="11"/>
        <v>0</v>
      </c>
      <c r="O53" s="86">
        <f t="shared" si="11"/>
        <v>0</v>
      </c>
      <c r="P53" s="86">
        <f t="shared" si="11"/>
        <v>67400</v>
      </c>
      <c r="Q53" s="86">
        <f t="shared" si="11"/>
        <v>0</v>
      </c>
      <c r="R53" s="86">
        <f t="shared" si="11"/>
        <v>0</v>
      </c>
      <c r="S53" s="86">
        <f t="shared" si="11"/>
        <v>46000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127310.35</v>
      </c>
      <c r="Z53" s="86">
        <f t="shared" si="11"/>
        <v>0</v>
      </c>
      <c r="AA53" s="86">
        <f t="shared" si="11"/>
        <v>0</v>
      </c>
      <c r="AB53" s="86">
        <f t="shared" si="11"/>
        <v>285882.35</v>
      </c>
      <c r="AC53" s="86">
        <f t="shared" si="11"/>
        <v>0</v>
      </c>
      <c r="AD53" s="86">
        <f t="shared" si="11"/>
        <v>0</v>
      </c>
      <c r="AE53" s="86">
        <f t="shared" si="11"/>
        <v>201784.21000000002</v>
      </c>
      <c r="AF53" s="86">
        <f t="shared" si="11"/>
        <v>0</v>
      </c>
      <c r="AG53" s="86">
        <f t="shared" si="11"/>
        <v>0</v>
      </c>
      <c r="AH53" s="86">
        <f t="shared" si="11"/>
        <v>32000</v>
      </c>
      <c r="AI53" s="86">
        <f t="shared" si="11"/>
        <v>0</v>
      </c>
      <c r="AJ53" s="86">
        <f t="shared" si="11"/>
        <v>0</v>
      </c>
      <c r="AK53" s="86">
        <f t="shared" si="11"/>
        <v>588952.21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86850.6</v>
      </c>
      <c r="BJ53" s="86">
        <f t="shared" si="11"/>
        <v>0</v>
      </c>
      <c r="BK53" s="86">
        <f t="shared" si="11"/>
        <v>0</v>
      </c>
      <c r="BL53" s="86">
        <f t="shared" si="11"/>
        <v>77735.01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3121701.8099999996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413694.43</v>
      </c>
      <c r="E10" s="89">
        <v>0</v>
      </c>
      <c r="F10" s="90"/>
      <c r="G10" s="88"/>
      <c r="H10" s="89"/>
      <c r="I10" s="90"/>
      <c r="J10" s="97">
        <v>33427.42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13227.880000000001</v>
      </c>
      <c r="AF10" s="89">
        <v>0</v>
      </c>
      <c r="AG10" s="90"/>
      <c r="AH10" s="91"/>
      <c r="AI10" s="89"/>
      <c r="AJ10" s="90"/>
      <c r="AK10" s="91">
        <v>44423.75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12400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517173.48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30824.98</v>
      </c>
      <c r="E11" s="89">
        <v>0</v>
      </c>
      <c r="F11" s="90"/>
      <c r="G11" s="88"/>
      <c r="H11" s="89"/>
      <c r="I11" s="90"/>
      <c r="J11" s="97">
        <v>2302.6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</v>
      </c>
      <c r="AC11" s="89">
        <v>0</v>
      </c>
      <c r="AD11" s="90"/>
      <c r="AE11" s="91">
        <v>856.33</v>
      </c>
      <c r="AF11" s="89">
        <v>0</v>
      </c>
      <c r="AG11" s="90"/>
      <c r="AH11" s="91"/>
      <c r="AI11" s="89"/>
      <c r="AJ11" s="90"/>
      <c r="AK11" s="91">
        <v>2764.83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900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37948.740000000005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253881.68</v>
      </c>
      <c r="E12" s="89">
        <v>0</v>
      </c>
      <c r="F12" s="90"/>
      <c r="G12" s="88">
        <v>1500</v>
      </c>
      <c r="H12" s="89">
        <v>0</v>
      </c>
      <c r="I12" s="90"/>
      <c r="J12" s="97">
        <v>5000</v>
      </c>
      <c r="K12" s="89">
        <v>0</v>
      </c>
      <c r="L12" s="101"/>
      <c r="M12" s="91">
        <v>119514</v>
      </c>
      <c r="N12" s="89">
        <v>0</v>
      </c>
      <c r="O12" s="90"/>
      <c r="P12" s="91">
        <v>37400</v>
      </c>
      <c r="Q12" s="89">
        <v>0</v>
      </c>
      <c r="R12" s="90"/>
      <c r="S12" s="91">
        <v>32000</v>
      </c>
      <c r="T12" s="89">
        <v>0</v>
      </c>
      <c r="U12" s="90"/>
      <c r="V12" s="91">
        <v>0</v>
      </c>
      <c r="W12" s="89">
        <v>0</v>
      </c>
      <c r="X12" s="90"/>
      <c r="Y12" s="91">
        <v>500</v>
      </c>
      <c r="Z12" s="89">
        <v>0</v>
      </c>
      <c r="AA12" s="90"/>
      <c r="AB12" s="91">
        <v>109300</v>
      </c>
      <c r="AC12" s="89">
        <v>0</v>
      </c>
      <c r="AD12" s="90"/>
      <c r="AE12" s="91">
        <v>102700</v>
      </c>
      <c r="AF12" s="89">
        <v>0</v>
      </c>
      <c r="AG12" s="90"/>
      <c r="AH12" s="91">
        <v>32000</v>
      </c>
      <c r="AI12" s="89">
        <v>0</v>
      </c>
      <c r="AJ12" s="90"/>
      <c r="AK12" s="91">
        <v>53064.09</v>
      </c>
      <c r="AL12" s="89">
        <v>0</v>
      </c>
      <c r="AM12" s="90"/>
      <c r="AN12" s="91"/>
      <c r="AO12" s="89"/>
      <c r="AP12" s="90"/>
      <c r="AQ12" s="91">
        <v>16900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763759.7699999999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2400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54310.520000000004</v>
      </c>
      <c r="N13" s="89">
        <v>0</v>
      </c>
      <c r="O13" s="90"/>
      <c r="P13" s="91">
        <v>30000</v>
      </c>
      <c r="Q13" s="89">
        <v>0</v>
      </c>
      <c r="R13" s="90"/>
      <c r="S13" s="91">
        <v>14000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176282.35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480699.54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759692.4099999999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11331.44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11331.44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15787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73550.6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89337.6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718088.09</v>
      </c>
      <c r="E20" s="78">
        <f t="shared" si="1"/>
        <v>0</v>
      </c>
      <c r="F20" s="79">
        <f t="shared" si="1"/>
        <v>0</v>
      </c>
      <c r="G20" s="85">
        <f t="shared" si="1"/>
        <v>1500</v>
      </c>
      <c r="H20" s="78">
        <f t="shared" si="1"/>
        <v>0</v>
      </c>
      <c r="I20" s="79">
        <f t="shared" si="1"/>
        <v>0</v>
      </c>
      <c r="J20" s="98">
        <f t="shared" si="1"/>
        <v>42230.02</v>
      </c>
      <c r="K20" s="78">
        <f t="shared" si="1"/>
        <v>0</v>
      </c>
      <c r="L20" s="77">
        <f t="shared" si="1"/>
        <v>0</v>
      </c>
      <c r="M20" s="98">
        <f t="shared" si="1"/>
        <v>173824.52000000002</v>
      </c>
      <c r="N20" s="78">
        <f t="shared" si="1"/>
        <v>0</v>
      </c>
      <c r="O20" s="77">
        <f t="shared" si="1"/>
        <v>0</v>
      </c>
      <c r="P20" s="98">
        <f t="shared" si="1"/>
        <v>67400</v>
      </c>
      <c r="Q20" s="78">
        <f t="shared" si="1"/>
        <v>0</v>
      </c>
      <c r="R20" s="77">
        <f t="shared" si="1"/>
        <v>0</v>
      </c>
      <c r="S20" s="98">
        <f t="shared" si="1"/>
        <v>46000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285882.35</v>
      </c>
      <c r="AC20" s="78">
        <f t="shared" si="1"/>
        <v>0</v>
      </c>
      <c r="AD20" s="77">
        <f t="shared" si="1"/>
        <v>0</v>
      </c>
      <c r="AE20" s="98">
        <f t="shared" si="1"/>
        <v>116784.21</v>
      </c>
      <c r="AF20" s="78">
        <f t="shared" si="1"/>
        <v>0</v>
      </c>
      <c r="AG20" s="77">
        <f t="shared" si="1"/>
        <v>0</v>
      </c>
      <c r="AH20" s="98">
        <f t="shared" si="1"/>
        <v>32000</v>
      </c>
      <c r="AI20" s="78">
        <f t="shared" si="1"/>
        <v>0</v>
      </c>
      <c r="AJ20" s="77">
        <f t="shared" si="1"/>
        <v>0</v>
      </c>
      <c r="AK20" s="98">
        <f t="shared" si="1"/>
        <v>580952.21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86850.6</v>
      </c>
      <c r="BJ20" s="78">
        <f t="shared" si="1"/>
        <v>0</v>
      </c>
      <c r="BK20" s="77">
        <f t="shared" si="1"/>
        <v>0</v>
      </c>
      <c r="BL20" s="98">
        <f t="shared" si="1"/>
        <v>11331.44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2180743.4399999995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39000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110000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>
        <v>0</v>
      </c>
      <c r="AU25" s="89">
        <v>0</v>
      </c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35498.02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35498.02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35498.02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35498.02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757088.09</v>
      </c>
      <c r="E53" s="86">
        <f t="shared" si="11"/>
        <v>0</v>
      </c>
      <c r="F53" s="86">
        <f t="shared" si="11"/>
        <v>0</v>
      </c>
      <c r="G53" s="86">
        <f t="shared" si="11"/>
        <v>1500</v>
      </c>
      <c r="H53" s="86">
        <f t="shared" si="11"/>
        <v>0</v>
      </c>
      <c r="I53" s="86">
        <f t="shared" si="11"/>
        <v>0</v>
      </c>
      <c r="J53" s="86">
        <f t="shared" si="11"/>
        <v>42230.02</v>
      </c>
      <c r="K53" s="86">
        <f t="shared" si="11"/>
        <v>0</v>
      </c>
      <c r="L53" s="86">
        <f t="shared" si="11"/>
        <v>0</v>
      </c>
      <c r="M53" s="86">
        <f t="shared" si="11"/>
        <v>173824.52000000002</v>
      </c>
      <c r="N53" s="86">
        <f t="shared" si="11"/>
        <v>0</v>
      </c>
      <c r="O53" s="86">
        <f t="shared" si="11"/>
        <v>0</v>
      </c>
      <c r="P53" s="86">
        <f t="shared" si="11"/>
        <v>67400</v>
      </c>
      <c r="Q53" s="86">
        <f t="shared" si="11"/>
        <v>0</v>
      </c>
      <c r="R53" s="86">
        <f t="shared" si="11"/>
        <v>0</v>
      </c>
      <c r="S53" s="86">
        <f t="shared" si="11"/>
        <v>46000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285882.35</v>
      </c>
      <c r="AC53" s="86">
        <f t="shared" si="11"/>
        <v>0</v>
      </c>
      <c r="AD53" s="86">
        <f t="shared" si="11"/>
        <v>0</v>
      </c>
      <c r="AE53" s="86">
        <f t="shared" si="11"/>
        <v>226784.21000000002</v>
      </c>
      <c r="AF53" s="86">
        <f t="shared" si="11"/>
        <v>0</v>
      </c>
      <c r="AG53" s="86">
        <f t="shared" si="11"/>
        <v>0</v>
      </c>
      <c r="AH53" s="86">
        <f t="shared" si="11"/>
        <v>32000</v>
      </c>
      <c r="AI53" s="86">
        <f t="shared" si="11"/>
        <v>0</v>
      </c>
      <c r="AJ53" s="86">
        <f t="shared" si="11"/>
        <v>0</v>
      </c>
      <c r="AK53" s="86">
        <f t="shared" si="11"/>
        <v>588952.21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86850.6</v>
      </c>
      <c r="BJ53" s="86">
        <f t="shared" si="11"/>
        <v>0</v>
      </c>
      <c r="BK53" s="86">
        <f t="shared" si="11"/>
        <v>0</v>
      </c>
      <c r="BL53" s="86">
        <f t="shared" si="11"/>
        <v>46829.46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2944891.4599999995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2023-04-11T10:08:17Z</dcterms:modified>
  <cp:category/>
  <cp:version/>
  <cp:contentType/>
  <cp:contentStatus/>
</cp:coreProperties>
</file>