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<sst xmlns="http://schemas.openxmlformats.org/spreadsheetml/2006/main" count="870" uniqueCount="151">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</sst>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167735.86</v>
      </c>
      <c r="E5" s="38"/>
    </row>
    <row r="6" spans="2:5" ht="15">
      <c r="B6" s="8"/>
      <c r="C6" s="5" t="s">
        <v>5</v>
      </c>
      <c r="D6" s="39">
        <v>1276134.02</v>
      </c>
      <c r="E6" s="40"/>
    </row>
    <row r="7" spans="2:5" ht="15">
      <c r="B7" s="8"/>
      <c r="C7" s="5" t="s">
        <v>6</v>
      </c>
      <c r="D7" s="39">
        <v>-1.1641532182693481E-10</v>
      </c>
      <c r="E7" s="40"/>
    </row>
    <row r="8" spans="2:5" ht="15.75" thickBot="1">
      <c r="B8" s="9"/>
      <c r="C8" s="6" t="s">
        <v>7</v>
      </c>
      <c r="D8" s="41"/>
      <c r="E8" s="42">
        <v>2838016.22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341816.51</v>
      </c>
      <c r="E10" s="45">
        <v>622494.5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284302.43</v>
      </c>
      <c r="E14" s="45">
        <v>292733.47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626118.94</v>
      </c>
      <c r="E16" s="51">
        <f>E10+E11+E12+E13+E14+E15</f>
        <v>915227.97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1266006.24</v>
      </c>
      <c r="E18" s="45">
        <v>1327168.3199999998</v>
      </c>
    </row>
    <row r="19" spans="2:5" ht="15">
      <c r="B19" s="13">
        <v>20102</v>
      </c>
      <c r="C19" s="54" t="s">
        <v>21</v>
      </c>
      <c r="D19" s="39">
        <v>3000</v>
      </c>
      <c r="E19" s="50">
        <v>3000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1269006.24</v>
      </c>
      <c r="E23" s="51">
        <f>E18+E19+E20+E21+E22</f>
        <v>1330168.3199999998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355320</v>
      </c>
      <c r="E25" s="45">
        <v>450644.51000000007</v>
      </c>
    </row>
    <row r="26" spans="2:5" ht="15">
      <c r="B26" s="13">
        <v>30200</v>
      </c>
      <c r="C26" s="54" t="s">
        <v>28</v>
      </c>
      <c r="D26" s="39">
        <v>900</v>
      </c>
      <c r="E26" s="45">
        <v>5901.25</v>
      </c>
    </row>
    <row r="27" spans="2:5" ht="15">
      <c r="B27" s="13">
        <v>30300</v>
      </c>
      <c r="C27" s="54" t="s">
        <v>29</v>
      </c>
      <c r="D27" s="39">
        <v>60</v>
      </c>
      <c r="E27" s="45">
        <v>609.05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26075</v>
      </c>
      <c r="E29" s="50">
        <v>93578.58000000002</v>
      </c>
    </row>
    <row r="30" spans="2:5" ht="15.75" thickBot="1">
      <c r="B30" s="16">
        <v>30000</v>
      </c>
      <c r="C30" s="15" t="s">
        <v>32</v>
      </c>
      <c r="D30" s="48">
        <f>D25+D26+D27+D28+D29</f>
        <v>382355</v>
      </c>
      <c r="E30" s="51">
        <f>E25+E26+E27+E28+E29</f>
        <v>550733.3900000001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534252.4199999999</v>
      </c>
      <c r="E33" s="59">
        <v>1399376.46</v>
      </c>
    </row>
    <row r="34" spans="2:5" ht="15">
      <c r="B34" s="13">
        <v>40300</v>
      </c>
      <c r="C34" s="54" t="s">
        <v>37</v>
      </c>
      <c r="D34" s="61">
        <v>1263.13</v>
      </c>
      <c r="E34" s="45">
        <v>89483.33</v>
      </c>
    </row>
    <row r="35" spans="2:5" ht="15">
      <c r="B35" s="13">
        <v>40400</v>
      </c>
      <c r="C35" s="54" t="s">
        <v>38</v>
      </c>
      <c r="D35" s="39">
        <v>8000</v>
      </c>
      <c r="E35" s="45">
        <v>25138.7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543515.5499999999</v>
      </c>
      <c r="E37" s="51">
        <f>E32+E33+E34+E35+E36</f>
        <v>1513998.49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60235.17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60235.17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>
        <v>464589.31</v>
      </c>
    </row>
    <row r="55" spans="2:5" ht="15">
      <c r="B55" s="13">
        <v>90200</v>
      </c>
      <c r="C55" s="54" t="s">
        <v>62</v>
      </c>
      <c r="D55" s="61">
        <v>110150</v>
      </c>
      <c r="E55" s="62">
        <v>114814.97</v>
      </c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579404.28</v>
      </c>
    </row>
    <row r="57" spans="2:5" ht="16.5" thickBot="1" thickTop="1">
      <c r="B57" s="109" t="s">
        <v>64</v>
      </c>
      <c r="C57" s="110"/>
      <c r="D57" s="52">
        <f>D16+D23+D30+D37+D43+D49+D52+D56</f>
        <v>3392645.7299999995</v>
      </c>
      <c r="E57" s="55">
        <f>E16+E23+E30+E37+E43+E49+E52+E56</f>
        <v>4949767.62</v>
      </c>
    </row>
    <row r="58" spans="2:5" ht="16.5" thickBot="1" thickTop="1">
      <c r="B58" s="109" t="s">
        <v>65</v>
      </c>
      <c r="C58" s="110"/>
      <c r="D58" s="52">
        <f>D57+D5+D6+D7+D8</f>
        <v>4836515.609999999</v>
      </c>
      <c r="E58" s="55">
        <f>E57+E5+E6+E7+E8</f>
        <v>7787783.84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341816.51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284302.43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626118.94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1241039.8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1244039.8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313993</v>
      </c>
      <c r="E25" s="45"/>
    </row>
    <row r="26" spans="2:5" ht="15">
      <c r="B26" s="13">
        <v>30200</v>
      </c>
      <c r="C26" s="54" t="s">
        <v>28</v>
      </c>
      <c r="D26" s="39">
        <v>900</v>
      </c>
      <c r="E26" s="45"/>
    </row>
    <row r="27" spans="2:5" ht="15">
      <c r="B27" s="13">
        <v>30300</v>
      </c>
      <c r="C27" s="54" t="s">
        <v>29</v>
      </c>
      <c r="D27" s="39">
        <v>60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16075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331028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96482.62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104482.62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2877319.3600000003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2877319.3600000003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341816.51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284302.43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626118.94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1241039.8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1244039.8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313993</v>
      </c>
      <c r="E25" s="45"/>
    </row>
    <row r="26" spans="2:5" ht="15">
      <c r="B26" s="13">
        <v>30200</v>
      </c>
      <c r="C26" s="54" t="s">
        <v>28</v>
      </c>
      <c r="D26" s="39">
        <v>900</v>
      </c>
      <c r="E26" s="45"/>
    </row>
    <row r="27" spans="2:5" ht="15">
      <c r="B27" s="13">
        <v>30300</v>
      </c>
      <c r="C27" s="54" t="s">
        <v>29</v>
      </c>
      <c r="D27" s="39">
        <v>60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16075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331028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2830836.74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2830836.74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337928.5300000001</v>
      </c>
      <c r="E10" s="89">
        <v>0</v>
      </c>
      <c r="F10" s="90">
        <v>340748.98000000004</v>
      </c>
      <c r="G10" s="88"/>
      <c r="H10" s="89"/>
      <c r="I10" s="90"/>
      <c r="J10" s="97">
        <v>31995.51</v>
      </c>
      <c r="K10" s="89">
        <v>0</v>
      </c>
      <c r="L10" s="101">
        <v>31995.51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>
        <v>12526.300000000001</v>
      </c>
      <c r="AH10" s="91"/>
      <c r="AI10" s="89"/>
      <c r="AJ10" s="90"/>
      <c r="AK10" s="91">
        <v>37904.62</v>
      </c>
      <c r="AL10" s="89">
        <v>0</v>
      </c>
      <c r="AM10" s="90">
        <v>37904.62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437454.9600000001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423175.41000000003</v>
      </c>
    </row>
    <row r="11" spans="2:76" ht="15">
      <c r="B11" s="13">
        <v>102</v>
      </c>
      <c r="C11" s="25" t="s">
        <v>92</v>
      </c>
      <c r="D11" s="88">
        <v>19442.41</v>
      </c>
      <c r="E11" s="89">
        <v>0</v>
      </c>
      <c r="F11" s="90">
        <v>19682.13</v>
      </c>
      <c r="G11" s="88"/>
      <c r="H11" s="89"/>
      <c r="I11" s="90"/>
      <c r="J11" s="97">
        <v>2288.03</v>
      </c>
      <c r="K11" s="89">
        <v>0</v>
      </c>
      <c r="L11" s="101">
        <v>2288.03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>
        <v>1225.78</v>
      </c>
      <c r="AE11" s="91">
        <v>856.33</v>
      </c>
      <c r="AF11" s="89">
        <v>0</v>
      </c>
      <c r="AG11" s="90">
        <v>856.33</v>
      </c>
      <c r="AH11" s="91"/>
      <c r="AI11" s="89"/>
      <c r="AJ11" s="90"/>
      <c r="AK11" s="91">
        <v>2596.45</v>
      </c>
      <c r="AL11" s="89">
        <v>0</v>
      </c>
      <c r="AM11" s="90">
        <v>2596.45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1200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27383.22</v>
      </c>
      <c r="BW11" s="77">
        <f t="shared" si="1"/>
        <v>0</v>
      </c>
      <c r="BX11" s="79">
        <f t="shared" si="2"/>
        <v>26648.72</v>
      </c>
    </row>
    <row r="12" spans="2:76" ht="15">
      <c r="B12" s="13">
        <v>103</v>
      </c>
      <c r="C12" s="25" t="s">
        <v>93</v>
      </c>
      <c r="D12" s="88">
        <v>290207.29</v>
      </c>
      <c r="E12" s="89">
        <v>0</v>
      </c>
      <c r="F12" s="90">
        <v>349819.91</v>
      </c>
      <c r="G12" s="88">
        <v>1000</v>
      </c>
      <c r="H12" s="89">
        <v>0</v>
      </c>
      <c r="I12" s="90">
        <v>1000</v>
      </c>
      <c r="J12" s="97">
        <v>7500</v>
      </c>
      <c r="K12" s="89">
        <v>0</v>
      </c>
      <c r="L12" s="101">
        <v>7675.18</v>
      </c>
      <c r="M12" s="91">
        <v>88188</v>
      </c>
      <c r="N12" s="89">
        <v>0</v>
      </c>
      <c r="O12" s="90">
        <v>98734.86</v>
      </c>
      <c r="P12" s="91">
        <v>40858</v>
      </c>
      <c r="Q12" s="89">
        <v>0</v>
      </c>
      <c r="R12" s="90">
        <v>53045.42</v>
      </c>
      <c r="S12" s="91">
        <v>19730.19</v>
      </c>
      <c r="T12" s="89">
        <v>0</v>
      </c>
      <c r="U12" s="90">
        <v>21953.4</v>
      </c>
      <c r="V12" s="91">
        <v>0</v>
      </c>
      <c r="W12" s="89">
        <v>0</v>
      </c>
      <c r="X12" s="90">
        <v>0</v>
      </c>
      <c r="Y12" s="91">
        <v>500</v>
      </c>
      <c r="Z12" s="89">
        <v>0</v>
      </c>
      <c r="AA12" s="90">
        <v>1000</v>
      </c>
      <c r="AB12" s="91">
        <v>120078</v>
      </c>
      <c r="AC12" s="89">
        <v>0</v>
      </c>
      <c r="AD12" s="90">
        <v>139000.29</v>
      </c>
      <c r="AE12" s="91">
        <v>72519.35</v>
      </c>
      <c r="AF12" s="89">
        <v>0</v>
      </c>
      <c r="AG12" s="90">
        <v>81929.55</v>
      </c>
      <c r="AH12" s="91">
        <v>40500</v>
      </c>
      <c r="AI12" s="89">
        <v>0</v>
      </c>
      <c r="AJ12" s="90">
        <v>42238.54</v>
      </c>
      <c r="AK12" s="91">
        <v>40268</v>
      </c>
      <c r="AL12" s="89">
        <v>0</v>
      </c>
      <c r="AM12" s="90">
        <v>52028.00000000001</v>
      </c>
      <c r="AN12" s="91"/>
      <c r="AO12" s="89"/>
      <c r="AP12" s="90"/>
      <c r="AQ12" s="91">
        <v>10100</v>
      </c>
      <c r="AR12" s="89">
        <v>0</v>
      </c>
      <c r="AS12" s="90">
        <v>12155.29</v>
      </c>
      <c r="AT12" s="91">
        <v>0</v>
      </c>
      <c r="AU12" s="89">
        <v>0</v>
      </c>
      <c r="AV12" s="90">
        <v>1839.91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731448.83</v>
      </c>
      <c r="BW12" s="77">
        <f t="shared" si="1"/>
        <v>0</v>
      </c>
      <c r="BX12" s="79">
        <f t="shared" si="2"/>
        <v>862420.3500000001</v>
      </c>
    </row>
    <row r="13" spans="2:76" ht="15">
      <c r="B13" s="13">
        <v>104</v>
      </c>
      <c r="C13" s="25" t="s">
        <v>19</v>
      </c>
      <c r="D13" s="88">
        <v>34300</v>
      </c>
      <c r="E13" s="89">
        <v>0</v>
      </c>
      <c r="F13" s="90">
        <v>40521.189999999995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63000</v>
      </c>
      <c r="N13" s="89">
        <v>0</v>
      </c>
      <c r="O13" s="90">
        <v>96280.4</v>
      </c>
      <c r="P13" s="91">
        <v>23000</v>
      </c>
      <c r="Q13" s="89">
        <v>0</v>
      </c>
      <c r="R13" s="90">
        <v>34537</v>
      </c>
      <c r="S13" s="91">
        <v>23000</v>
      </c>
      <c r="T13" s="89">
        <v>0</v>
      </c>
      <c r="U13" s="90">
        <v>27680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184691.86000000002</v>
      </c>
      <c r="AC13" s="89">
        <v>0</v>
      </c>
      <c r="AD13" s="90">
        <v>185309.86000000002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541499.16</v>
      </c>
      <c r="AL13" s="89">
        <v>0</v>
      </c>
      <c r="AM13" s="90">
        <v>670703.24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500</v>
      </c>
      <c r="AX13" s="89">
        <v>0</v>
      </c>
      <c r="AY13" s="101">
        <v>1000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869991.02</v>
      </c>
      <c r="BW13" s="77">
        <f t="shared" si="1"/>
        <v>0</v>
      </c>
      <c r="BX13" s="79">
        <f t="shared" si="2"/>
        <v>1056031.69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19790.35</v>
      </c>
      <c r="BM16" s="89">
        <v>0</v>
      </c>
      <c r="BN16" s="90">
        <v>19790.35</v>
      </c>
      <c r="BO16" s="91"/>
      <c r="BP16" s="89"/>
      <c r="BQ16" s="90"/>
      <c r="BR16" s="97"/>
      <c r="BS16" s="89"/>
      <c r="BT16" s="101"/>
      <c r="BU16" s="76"/>
      <c r="BV16" s="85">
        <f t="shared" si="0"/>
        <v>19790.35</v>
      </c>
      <c r="BW16" s="77">
        <f t="shared" si="1"/>
        <v>0</v>
      </c>
      <c r="BX16" s="79">
        <f t="shared" si="2"/>
        <v>19790.35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>
        <v>3452.4500000000003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1"/>
        <v>0</v>
      </c>
      <c r="BX18" s="79">
        <f t="shared" si="2"/>
        <v>3452.4500000000003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>
        <v>17000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62461.62</v>
      </c>
      <c r="BJ19" s="89">
        <v>0</v>
      </c>
      <c r="BK19" s="101">
        <v>12000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79461.62</v>
      </c>
      <c r="BW19" s="77">
        <f t="shared" si="1"/>
        <v>0</v>
      </c>
      <c r="BX19" s="79">
        <f t="shared" si="2"/>
        <v>29000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701378.23</v>
      </c>
      <c r="E20" s="78">
        <f t="shared" si="3"/>
        <v>0</v>
      </c>
      <c r="F20" s="79">
        <f t="shared" si="3"/>
        <v>771224.6599999999</v>
      </c>
      <c r="G20" s="85">
        <f t="shared" si="3"/>
        <v>1000</v>
      </c>
      <c r="H20" s="78">
        <f t="shared" si="3"/>
        <v>0</v>
      </c>
      <c r="I20" s="79">
        <f t="shared" si="3"/>
        <v>1000</v>
      </c>
      <c r="J20" s="98">
        <f t="shared" si="3"/>
        <v>41783.54</v>
      </c>
      <c r="K20" s="78">
        <f t="shared" si="3"/>
        <v>0</v>
      </c>
      <c r="L20" s="77">
        <f t="shared" si="3"/>
        <v>41958.72</v>
      </c>
      <c r="M20" s="98">
        <f t="shared" si="3"/>
        <v>151188</v>
      </c>
      <c r="N20" s="78">
        <f t="shared" si="3"/>
        <v>0</v>
      </c>
      <c r="O20" s="77">
        <f t="shared" si="3"/>
        <v>195015.26</v>
      </c>
      <c r="P20" s="98">
        <f t="shared" si="3"/>
        <v>63858</v>
      </c>
      <c r="Q20" s="78">
        <f t="shared" si="3"/>
        <v>0</v>
      </c>
      <c r="R20" s="77">
        <f t="shared" si="3"/>
        <v>87582.42</v>
      </c>
      <c r="S20" s="98">
        <f t="shared" si="3"/>
        <v>42730.19</v>
      </c>
      <c r="T20" s="78">
        <f t="shared" si="3"/>
        <v>0</v>
      </c>
      <c r="U20" s="77">
        <f t="shared" si="3"/>
        <v>49633.4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500</v>
      </c>
      <c r="Z20" s="78">
        <f t="shared" si="3"/>
        <v>0</v>
      </c>
      <c r="AA20" s="77">
        <f t="shared" si="3"/>
        <v>1000</v>
      </c>
      <c r="AB20" s="98">
        <f t="shared" si="3"/>
        <v>305769.86</v>
      </c>
      <c r="AC20" s="78">
        <f t="shared" si="3"/>
        <v>0</v>
      </c>
      <c r="AD20" s="77">
        <f t="shared" si="3"/>
        <v>325535.93000000005</v>
      </c>
      <c r="AE20" s="98">
        <f t="shared" si="3"/>
        <v>85901.98000000001</v>
      </c>
      <c r="AF20" s="78">
        <f t="shared" si="3"/>
        <v>0</v>
      </c>
      <c r="AG20" s="77">
        <f t="shared" si="3"/>
        <v>95312.18000000001</v>
      </c>
      <c r="AH20" s="98">
        <f t="shared" si="3"/>
        <v>40500</v>
      </c>
      <c r="AI20" s="78">
        <f t="shared" si="3"/>
        <v>0</v>
      </c>
      <c r="AJ20" s="77">
        <f t="shared" si="3"/>
        <v>42238.54</v>
      </c>
      <c r="AK20" s="98">
        <f t="shared" si="3"/>
        <v>622268.23</v>
      </c>
      <c r="AL20" s="78">
        <f t="shared" si="3"/>
        <v>0</v>
      </c>
      <c r="AM20" s="77">
        <f t="shared" si="3"/>
        <v>763232.31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10100</v>
      </c>
      <c r="AR20" s="78">
        <f t="shared" si="3"/>
        <v>0</v>
      </c>
      <c r="AS20" s="77">
        <f t="shared" si="3"/>
        <v>12155.29</v>
      </c>
      <c r="AT20" s="98">
        <f t="shared" si="3"/>
        <v>0</v>
      </c>
      <c r="AU20" s="78">
        <f t="shared" si="3"/>
        <v>0</v>
      </c>
      <c r="AV20" s="77">
        <f t="shared" si="3"/>
        <v>1839.91</v>
      </c>
      <c r="AW20" s="98">
        <f t="shared" si="3"/>
        <v>500</v>
      </c>
      <c r="AX20" s="78">
        <f t="shared" si="3"/>
        <v>0</v>
      </c>
      <c r="AY20" s="77">
        <f t="shared" si="3"/>
        <v>1000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80761.62</v>
      </c>
      <c r="BJ20" s="78">
        <f t="shared" si="3"/>
        <v>0</v>
      </c>
      <c r="BK20" s="77">
        <f t="shared" si="3"/>
        <v>12000</v>
      </c>
      <c r="BL20" s="98">
        <f t="shared" si="3"/>
        <v>19790.35</v>
      </c>
      <c r="BM20" s="78">
        <f t="shared" si="3"/>
        <v>0</v>
      </c>
      <c r="BN20" s="77">
        <f t="shared" si="3"/>
        <v>19790.35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2168030</v>
      </c>
      <c r="BW20" s="77">
        <f>BW10+BW11+BW12+BW13+BW14+BW15+BW16+BW17+BW18+BW19</f>
        <v>0</v>
      </c>
      <c r="BX20" s="95">
        <f>BX10+BX11+BX12+BX13+BX14+BX15+BX16+BX17+BX18+BX19</f>
        <v>2420518.97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161428.13000000003</v>
      </c>
      <c r="E24" s="89">
        <v>0</v>
      </c>
      <c r="F24" s="90">
        <v>186228.40000000002</v>
      </c>
      <c r="G24" s="88"/>
      <c r="H24" s="89"/>
      <c r="I24" s="90"/>
      <c r="J24" s="97">
        <v>25000</v>
      </c>
      <c r="K24" s="89">
        <v>0</v>
      </c>
      <c r="L24" s="101">
        <v>25000</v>
      </c>
      <c r="M24" s="97">
        <v>108985.3</v>
      </c>
      <c r="N24" s="89">
        <v>0</v>
      </c>
      <c r="O24" s="101">
        <v>111993</v>
      </c>
      <c r="P24" s="97">
        <v>40904.06</v>
      </c>
      <c r="Q24" s="89">
        <v>0</v>
      </c>
      <c r="R24" s="101">
        <v>41704.02</v>
      </c>
      <c r="S24" s="97">
        <v>24826.34</v>
      </c>
      <c r="T24" s="89">
        <v>0</v>
      </c>
      <c r="U24" s="101">
        <v>24826.34</v>
      </c>
      <c r="V24" s="97">
        <v>0</v>
      </c>
      <c r="W24" s="89">
        <v>0</v>
      </c>
      <c r="X24" s="101">
        <v>0</v>
      </c>
      <c r="Y24" s="97">
        <v>262385.22000000003</v>
      </c>
      <c r="Z24" s="89">
        <v>0</v>
      </c>
      <c r="AA24" s="101">
        <v>303315.81</v>
      </c>
      <c r="AB24" s="97">
        <v>824487.52</v>
      </c>
      <c r="AC24" s="89">
        <v>0</v>
      </c>
      <c r="AD24" s="101">
        <v>824487.52</v>
      </c>
      <c r="AE24" s="97">
        <v>468902.97</v>
      </c>
      <c r="AF24" s="89">
        <v>0</v>
      </c>
      <c r="AG24" s="101">
        <v>472155.62</v>
      </c>
      <c r="AH24" s="97"/>
      <c r="AI24" s="89"/>
      <c r="AJ24" s="101"/>
      <c r="AK24" s="97">
        <v>69241.39</v>
      </c>
      <c r="AL24" s="89">
        <v>0</v>
      </c>
      <c r="AM24" s="101">
        <v>168911.5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5723.48</v>
      </c>
      <c r="AU24" s="89">
        <v>0</v>
      </c>
      <c r="AV24" s="101">
        <v>5723.48</v>
      </c>
      <c r="AW24" s="97">
        <v>19253.3</v>
      </c>
      <c r="AX24" s="89">
        <v>0</v>
      </c>
      <c r="AY24" s="101">
        <v>19253.3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2011137.71</v>
      </c>
      <c r="BW24" s="77">
        <f t="shared" si="4"/>
        <v>0</v>
      </c>
      <c r="BX24" s="79">
        <f t="shared" si="4"/>
        <v>2183598.9899999998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9385.12</v>
      </c>
      <c r="AE25" s="97"/>
      <c r="AF25" s="89"/>
      <c r="AG25" s="101"/>
      <c r="AH25" s="97"/>
      <c r="AI25" s="89"/>
      <c r="AJ25" s="101"/>
      <c r="AK25" s="97">
        <v>1263.13</v>
      </c>
      <c r="AL25" s="89">
        <v>0</v>
      </c>
      <c r="AM25" s="101">
        <v>1263.13</v>
      </c>
      <c r="AN25" s="97"/>
      <c r="AO25" s="89"/>
      <c r="AP25" s="101"/>
      <c r="AQ25" s="97">
        <v>21490.12</v>
      </c>
      <c r="AR25" s="89">
        <v>0</v>
      </c>
      <c r="AS25" s="101">
        <v>21490.12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22753.25</v>
      </c>
      <c r="BW25" s="77">
        <f t="shared" si="4"/>
        <v>0</v>
      </c>
      <c r="BX25" s="79">
        <f t="shared" si="4"/>
        <v>32138.37</v>
      </c>
    </row>
    <row r="26" spans="2:76" ht="15">
      <c r="B26" s="13">
        <v>204</v>
      </c>
      <c r="C26" s="25" t="s">
        <v>106</v>
      </c>
      <c r="D26" s="88">
        <v>5000</v>
      </c>
      <c r="E26" s="89">
        <v>0</v>
      </c>
      <c r="F26" s="90">
        <v>5000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0</v>
      </c>
      <c r="AS26" s="101">
        <v>4728.43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5000</v>
      </c>
      <c r="BW26" s="77">
        <f t="shared" si="4"/>
        <v>0</v>
      </c>
      <c r="BX26" s="79">
        <f t="shared" si="4"/>
        <v>9728.43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15460.33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15460.33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166428.13000000003</v>
      </c>
      <c r="E28" s="78">
        <f t="shared" si="5"/>
        <v>0</v>
      </c>
      <c r="F28" s="79">
        <f t="shared" si="5"/>
        <v>191228.40000000002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25000</v>
      </c>
      <c r="K28" s="78">
        <f t="shared" si="5"/>
        <v>0</v>
      </c>
      <c r="L28" s="77">
        <f t="shared" si="5"/>
        <v>25000</v>
      </c>
      <c r="M28" s="98">
        <f t="shared" si="5"/>
        <v>108985.3</v>
      </c>
      <c r="N28" s="78">
        <f t="shared" si="5"/>
        <v>0</v>
      </c>
      <c r="O28" s="77">
        <f t="shared" si="5"/>
        <v>111993</v>
      </c>
      <c r="P28" s="98">
        <f t="shared" si="5"/>
        <v>40904.06</v>
      </c>
      <c r="Q28" s="78">
        <f t="shared" si="5"/>
        <v>0</v>
      </c>
      <c r="R28" s="77">
        <f t="shared" si="5"/>
        <v>41704.02</v>
      </c>
      <c r="S28" s="98">
        <f t="shared" si="5"/>
        <v>24826.34</v>
      </c>
      <c r="T28" s="78">
        <f t="shared" si="5"/>
        <v>0</v>
      </c>
      <c r="U28" s="77">
        <f t="shared" si="5"/>
        <v>24826.34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262385.22000000003</v>
      </c>
      <c r="Z28" s="78">
        <f t="shared" si="5"/>
        <v>0</v>
      </c>
      <c r="AA28" s="77">
        <f t="shared" si="5"/>
        <v>318776.14</v>
      </c>
      <c r="AB28" s="98">
        <f t="shared" si="5"/>
        <v>824487.52</v>
      </c>
      <c r="AC28" s="78">
        <f t="shared" si="5"/>
        <v>0</v>
      </c>
      <c r="AD28" s="77">
        <f t="shared" si="5"/>
        <v>833872.64</v>
      </c>
      <c r="AE28" s="98">
        <f t="shared" si="5"/>
        <v>468902.97</v>
      </c>
      <c r="AF28" s="78">
        <f t="shared" si="5"/>
        <v>0</v>
      </c>
      <c r="AG28" s="77">
        <f t="shared" si="5"/>
        <v>472155.62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70504.52</v>
      </c>
      <c r="AL28" s="78">
        <f t="shared" si="6"/>
        <v>0</v>
      </c>
      <c r="AM28" s="77">
        <f t="shared" si="6"/>
        <v>170174.63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21490.12</v>
      </c>
      <c r="AR28" s="78">
        <f t="shared" si="6"/>
        <v>0</v>
      </c>
      <c r="AS28" s="77">
        <f t="shared" si="6"/>
        <v>26218.55</v>
      </c>
      <c r="AT28" s="98">
        <f t="shared" si="6"/>
        <v>5723.48</v>
      </c>
      <c r="AU28" s="78">
        <f t="shared" si="6"/>
        <v>0</v>
      </c>
      <c r="AV28" s="77">
        <f t="shared" si="6"/>
        <v>5723.48</v>
      </c>
      <c r="AW28" s="98">
        <f t="shared" si="6"/>
        <v>19253.3</v>
      </c>
      <c r="AX28" s="78">
        <f t="shared" si="6"/>
        <v>0</v>
      </c>
      <c r="AY28" s="77">
        <f t="shared" si="6"/>
        <v>19253.3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2038890.96</v>
      </c>
      <c r="BW28" s="77">
        <f>BW23+BW24+BW25+BW26+BW27</f>
        <v>0</v>
      </c>
      <c r="BX28" s="95">
        <f>BX23+BX24+BX25+BX26+BX27</f>
        <v>2240926.12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2500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2500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2500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2500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57944.65000000001</v>
      </c>
      <c r="BM40" s="89">
        <v>0</v>
      </c>
      <c r="BN40" s="101">
        <v>57944.65000000001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57944.65000000001</v>
      </c>
      <c r="BW40" s="77">
        <f t="shared" si="10"/>
        <v>0</v>
      </c>
      <c r="BX40" s="79">
        <f t="shared" si="10"/>
        <v>57944.65000000001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57944.65000000001</v>
      </c>
      <c r="BM42" s="78">
        <f t="shared" si="12"/>
        <v>0</v>
      </c>
      <c r="BN42" s="77">
        <f t="shared" si="12"/>
        <v>57944.65000000001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57944.65000000001</v>
      </c>
      <c r="BW42" s="77">
        <f>BW38+BW39+BW40+BW41</f>
        <v>0</v>
      </c>
      <c r="BX42" s="95">
        <f>BX38+BX39+BX40+BX41</f>
        <v>57944.65000000001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>
        <v>463106.92</v>
      </c>
      <c r="BU49" s="76"/>
      <c r="BV49" s="85">
        <f aca="true" t="shared" si="15" ref="BV49:BX50">D49+G49+J49+M49+P49+S49+V49+Y49+AB49+AE49+AH49+AK49+AN49+AQ49+AT49+AW49+AZ49+BC49+BF49+BI49+BL49+BO49+BR49</f>
        <v>461500</v>
      </c>
      <c r="BW49" s="77">
        <f t="shared" si="15"/>
        <v>0</v>
      </c>
      <c r="BX49" s="79">
        <f t="shared" si="15"/>
        <v>463106.92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>
        <v>117914.64</v>
      </c>
      <c r="BU50" s="76"/>
      <c r="BV50" s="85">
        <f t="shared" si="15"/>
        <v>110150</v>
      </c>
      <c r="BW50" s="77">
        <f t="shared" si="15"/>
        <v>0</v>
      </c>
      <c r="BX50" s="79">
        <f t="shared" si="15"/>
        <v>117914.64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581021.5599999999</v>
      </c>
      <c r="BU51" s="85"/>
      <c r="BV51" s="85">
        <f>BV49+BV50</f>
        <v>571650</v>
      </c>
      <c r="BW51" s="77">
        <f>BW49+BW50</f>
        <v>0</v>
      </c>
      <c r="BX51" s="95">
        <f>BX49+BX50</f>
        <v>581021.5599999999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867806.36</v>
      </c>
      <c r="E53" s="86">
        <f t="shared" si="18"/>
        <v>0</v>
      </c>
      <c r="F53" s="86">
        <f t="shared" si="18"/>
        <v>962453.0599999999</v>
      </c>
      <c r="G53" s="86">
        <f t="shared" si="18"/>
        <v>1000</v>
      </c>
      <c r="H53" s="86">
        <f t="shared" si="18"/>
        <v>0</v>
      </c>
      <c r="I53" s="86">
        <f t="shared" si="18"/>
        <v>1000</v>
      </c>
      <c r="J53" s="86">
        <f t="shared" si="18"/>
        <v>66783.54000000001</v>
      </c>
      <c r="K53" s="86">
        <f t="shared" si="18"/>
        <v>0</v>
      </c>
      <c r="L53" s="86">
        <f t="shared" si="18"/>
        <v>66958.72</v>
      </c>
      <c r="M53" s="86">
        <f t="shared" si="18"/>
        <v>260173.3</v>
      </c>
      <c r="N53" s="86">
        <f t="shared" si="18"/>
        <v>0</v>
      </c>
      <c r="O53" s="86">
        <f t="shared" si="18"/>
        <v>307008.26</v>
      </c>
      <c r="P53" s="86">
        <f t="shared" si="18"/>
        <v>104762.06</v>
      </c>
      <c r="Q53" s="86">
        <f t="shared" si="18"/>
        <v>0</v>
      </c>
      <c r="R53" s="86">
        <f t="shared" si="18"/>
        <v>129286.44</v>
      </c>
      <c r="S53" s="86">
        <f t="shared" si="18"/>
        <v>67556.53</v>
      </c>
      <c r="T53" s="86">
        <f t="shared" si="18"/>
        <v>0</v>
      </c>
      <c r="U53" s="86">
        <f t="shared" si="18"/>
        <v>74459.74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262885.22000000003</v>
      </c>
      <c r="Z53" s="86">
        <f t="shared" si="18"/>
        <v>0</v>
      </c>
      <c r="AA53" s="86">
        <f t="shared" si="18"/>
        <v>319776.14</v>
      </c>
      <c r="AB53" s="86">
        <f t="shared" si="18"/>
        <v>1130257.38</v>
      </c>
      <c r="AC53" s="86">
        <f t="shared" si="18"/>
        <v>0</v>
      </c>
      <c r="AD53" s="86">
        <f t="shared" si="18"/>
        <v>1159408.57</v>
      </c>
      <c r="AE53" s="86">
        <f t="shared" si="18"/>
        <v>554804.95</v>
      </c>
      <c r="AF53" s="86">
        <f t="shared" si="18"/>
        <v>0</v>
      </c>
      <c r="AG53" s="86">
        <f t="shared" si="18"/>
        <v>567467.8</v>
      </c>
      <c r="AH53" s="86">
        <f t="shared" si="18"/>
        <v>40500</v>
      </c>
      <c r="AI53" s="86">
        <f t="shared" si="18"/>
        <v>0</v>
      </c>
      <c r="AJ53" s="86">
        <f aca="true" t="shared" si="19" ref="AJ53:BT53">AJ20+AJ28+AJ35+AJ42+AJ46+AJ51</f>
        <v>42238.54</v>
      </c>
      <c r="AK53" s="86">
        <f t="shared" si="19"/>
        <v>692772.75</v>
      </c>
      <c r="AL53" s="86">
        <f t="shared" si="19"/>
        <v>0</v>
      </c>
      <c r="AM53" s="86">
        <f t="shared" si="19"/>
        <v>933406.9400000001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31590.12</v>
      </c>
      <c r="AR53" s="86">
        <f t="shared" si="19"/>
        <v>0</v>
      </c>
      <c r="AS53" s="86">
        <f t="shared" si="19"/>
        <v>38373.84</v>
      </c>
      <c r="AT53" s="86">
        <f t="shared" si="19"/>
        <v>5723.48</v>
      </c>
      <c r="AU53" s="86">
        <f t="shared" si="19"/>
        <v>0</v>
      </c>
      <c r="AV53" s="86">
        <f t="shared" si="19"/>
        <v>7563.389999999999</v>
      </c>
      <c r="AW53" s="86">
        <f t="shared" si="19"/>
        <v>19753.3</v>
      </c>
      <c r="AX53" s="86">
        <f t="shared" si="19"/>
        <v>0</v>
      </c>
      <c r="AY53" s="86">
        <f t="shared" si="19"/>
        <v>22753.3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80761.62</v>
      </c>
      <c r="BJ53" s="86">
        <f t="shared" si="19"/>
        <v>0</v>
      </c>
      <c r="BK53" s="86">
        <f t="shared" si="19"/>
        <v>12000</v>
      </c>
      <c r="BL53" s="86">
        <f t="shared" si="19"/>
        <v>77735</v>
      </c>
      <c r="BM53" s="86">
        <f t="shared" si="19"/>
        <v>0</v>
      </c>
      <c r="BN53" s="86">
        <f t="shared" si="19"/>
        <v>77735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571650</v>
      </c>
      <c r="BS53" s="86">
        <f t="shared" si="19"/>
        <v>0</v>
      </c>
      <c r="BT53" s="86">
        <f t="shared" si="19"/>
        <v>581021.5599999999</v>
      </c>
      <c r="BU53" s="86">
        <f>BU8</f>
        <v>0</v>
      </c>
      <c r="BV53" s="102">
        <f>BV8+BV20+BV28+BV35+BV42+BV46+BV51</f>
        <v>4836515.61</v>
      </c>
      <c r="BW53" s="87">
        <f>BW20+BW28+BW35+BW42+BW46+BW51</f>
        <v>0</v>
      </c>
      <c r="BX53" s="87">
        <f>BX20+BX28+BX35+BX42+BX46+BX51</f>
        <v>5302911.3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316429.25</v>
      </c>
      <c r="E10" s="89">
        <v>0</v>
      </c>
      <c r="F10" s="90"/>
      <c r="G10" s="88"/>
      <c r="H10" s="89"/>
      <c r="I10" s="90"/>
      <c r="J10" s="97">
        <v>31995.81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/>
      <c r="AH10" s="91"/>
      <c r="AI10" s="89"/>
      <c r="AJ10" s="90"/>
      <c r="AK10" s="91">
        <v>37904.62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415955.98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20027.43</v>
      </c>
      <c r="E11" s="89">
        <v>0</v>
      </c>
      <c r="F11" s="90"/>
      <c r="G11" s="88"/>
      <c r="H11" s="89"/>
      <c r="I11" s="90"/>
      <c r="J11" s="97">
        <v>2288.03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2596.45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1200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27968.24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244970.85</v>
      </c>
      <c r="E12" s="89">
        <v>0</v>
      </c>
      <c r="F12" s="90"/>
      <c r="G12" s="88">
        <v>1000</v>
      </c>
      <c r="H12" s="89">
        <v>0</v>
      </c>
      <c r="I12" s="90"/>
      <c r="J12" s="97">
        <v>7500</v>
      </c>
      <c r="K12" s="89">
        <v>0</v>
      </c>
      <c r="L12" s="101"/>
      <c r="M12" s="91">
        <v>107382</v>
      </c>
      <c r="N12" s="89">
        <v>0</v>
      </c>
      <c r="O12" s="90"/>
      <c r="P12" s="91">
        <v>40168</v>
      </c>
      <c r="Q12" s="89">
        <v>0</v>
      </c>
      <c r="R12" s="90"/>
      <c r="S12" s="91">
        <v>19385.19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99800</v>
      </c>
      <c r="AC12" s="89">
        <v>0</v>
      </c>
      <c r="AD12" s="90"/>
      <c r="AE12" s="91">
        <v>68200</v>
      </c>
      <c r="AF12" s="89">
        <v>0</v>
      </c>
      <c r="AG12" s="90"/>
      <c r="AH12" s="91">
        <v>40500</v>
      </c>
      <c r="AI12" s="89">
        <v>0</v>
      </c>
      <c r="AJ12" s="90"/>
      <c r="AK12" s="91">
        <v>40268</v>
      </c>
      <c r="AL12" s="89">
        <v>0</v>
      </c>
      <c r="AM12" s="90"/>
      <c r="AN12" s="91"/>
      <c r="AO12" s="89"/>
      <c r="AP12" s="90"/>
      <c r="AQ12" s="91">
        <v>10100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679774.04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76000</v>
      </c>
      <c r="N13" s="89">
        <v>0</v>
      </c>
      <c r="O13" s="90"/>
      <c r="P13" s="91">
        <v>23000</v>
      </c>
      <c r="Q13" s="89">
        <v>0</v>
      </c>
      <c r="R13" s="90"/>
      <c r="S13" s="91">
        <v>23000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183691.86000000002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470300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810791.86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16989.56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16989.56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62461.62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79461.62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635227.53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41783.840000000004</v>
      </c>
      <c r="K20" s="78">
        <f t="shared" si="1"/>
        <v>0</v>
      </c>
      <c r="L20" s="77">
        <f t="shared" si="1"/>
        <v>0</v>
      </c>
      <c r="M20" s="98">
        <f t="shared" si="1"/>
        <v>183382</v>
      </c>
      <c r="N20" s="78">
        <f t="shared" si="1"/>
        <v>0</v>
      </c>
      <c r="O20" s="77">
        <f t="shared" si="1"/>
        <v>0</v>
      </c>
      <c r="P20" s="98">
        <f t="shared" si="1"/>
        <v>63168</v>
      </c>
      <c r="Q20" s="78">
        <f t="shared" si="1"/>
        <v>0</v>
      </c>
      <c r="R20" s="77">
        <f t="shared" si="1"/>
        <v>0</v>
      </c>
      <c r="S20" s="98">
        <f t="shared" si="1"/>
        <v>42385.19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284491.86</v>
      </c>
      <c r="AC20" s="78">
        <f t="shared" si="1"/>
        <v>0</v>
      </c>
      <c r="AD20" s="77">
        <f t="shared" si="1"/>
        <v>0</v>
      </c>
      <c r="AE20" s="98">
        <f t="shared" si="1"/>
        <v>81582.63</v>
      </c>
      <c r="AF20" s="78">
        <f t="shared" si="1"/>
        <v>0</v>
      </c>
      <c r="AG20" s="77">
        <f t="shared" si="1"/>
        <v>0</v>
      </c>
      <c r="AH20" s="98">
        <f t="shared" si="1"/>
        <v>40500</v>
      </c>
      <c r="AI20" s="78">
        <f t="shared" si="1"/>
        <v>0</v>
      </c>
      <c r="AJ20" s="77">
        <f t="shared" si="1"/>
        <v>0</v>
      </c>
      <c r="AK20" s="98">
        <f t="shared" si="1"/>
        <v>551069.0700000001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80761.62</v>
      </c>
      <c r="BJ20" s="78">
        <f t="shared" si="1"/>
        <v>0</v>
      </c>
      <c r="BK20" s="77">
        <f t="shared" si="1"/>
        <v>0</v>
      </c>
      <c r="BL20" s="98">
        <f t="shared" si="1"/>
        <v>16989.56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2033441.3000000003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50000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19992.5</v>
      </c>
      <c r="AC24" s="89">
        <v>0</v>
      </c>
      <c r="AD24" s="101"/>
      <c r="AE24" s="97">
        <v>112000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189992.5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21490.12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21490.12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50000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19992.5</v>
      </c>
      <c r="AC28" s="78">
        <f t="shared" si="3"/>
        <v>0</v>
      </c>
      <c r="AD28" s="77">
        <f t="shared" si="3"/>
        <v>0</v>
      </c>
      <c r="AE28" s="98">
        <f t="shared" si="3"/>
        <v>112000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21490.12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211482.62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60745.44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60745.44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60745.44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60745.44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635227.53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41783.840000000004</v>
      </c>
      <c r="K53" s="86">
        <f t="shared" si="11"/>
        <v>0</v>
      </c>
      <c r="L53" s="86">
        <f t="shared" si="11"/>
        <v>0</v>
      </c>
      <c r="M53" s="86">
        <f t="shared" si="11"/>
        <v>183382</v>
      </c>
      <c r="N53" s="86">
        <f t="shared" si="11"/>
        <v>0</v>
      </c>
      <c r="O53" s="86">
        <f t="shared" si="11"/>
        <v>0</v>
      </c>
      <c r="P53" s="86">
        <f t="shared" si="11"/>
        <v>63168</v>
      </c>
      <c r="Q53" s="86">
        <f t="shared" si="11"/>
        <v>0</v>
      </c>
      <c r="R53" s="86">
        <f t="shared" si="11"/>
        <v>0</v>
      </c>
      <c r="S53" s="86">
        <f t="shared" si="11"/>
        <v>92385.19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304484.36</v>
      </c>
      <c r="AC53" s="86">
        <f t="shared" si="11"/>
        <v>0</v>
      </c>
      <c r="AD53" s="86">
        <f t="shared" si="11"/>
        <v>0</v>
      </c>
      <c r="AE53" s="86">
        <f t="shared" si="11"/>
        <v>193582.63</v>
      </c>
      <c r="AF53" s="86">
        <f t="shared" si="11"/>
        <v>0</v>
      </c>
      <c r="AG53" s="86">
        <f t="shared" si="11"/>
        <v>0</v>
      </c>
      <c r="AH53" s="86">
        <f t="shared" si="11"/>
        <v>40500</v>
      </c>
      <c r="AI53" s="86">
        <f t="shared" si="11"/>
        <v>0</v>
      </c>
      <c r="AJ53" s="86">
        <f t="shared" si="11"/>
        <v>0</v>
      </c>
      <c r="AK53" s="86">
        <f t="shared" si="11"/>
        <v>559069.0700000001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31590.12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80761.62</v>
      </c>
      <c r="BJ53" s="86">
        <f t="shared" si="11"/>
        <v>0</v>
      </c>
      <c r="BK53" s="86">
        <f t="shared" si="11"/>
        <v>0</v>
      </c>
      <c r="BL53" s="86">
        <f t="shared" si="11"/>
        <v>77735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2877319.3600000003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316429.25</v>
      </c>
      <c r="E10" s="89">
        <v>0</v>
      </c>
      <c r="F10" s="90"/>
      <c r="G10" s="88"/>
      <c r="H10" s="89"/>
      <c r="I10" s="90"/>
      <c r="J10" s="97">
        <v>31995.81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/>
      <c r="AH10" s="91"/>
      <c r="AI10" s="89"/>
      <c r="AJ10" s="90"/>
      <c r="AK10" s="91">
        <v>37904.62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415955.98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20027.43</v>
      </c>
      <c r="E11" s="89">
        <v>0</v>
      </c>
      <c r="F11" s="90"/>
      <c r="G11" s="88"/>
      <c r="H11" s="89"/>
      <c r="I11" s="90"/>
      <c r="J11" s="97">
        <v>2288.03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2596.45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1200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27968.24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244970.84</v>
      </c>
      <c r="E12" s="89">
        <v>0</v>
      </c>
      <c r="F12" s="90"/>
      <c r="G12" s="88">
        <v>1000</v>
      </c>
      <c r="H12" s="89">
        <v>0</v>
      </c>
      <c r="I12" s="90"/>
      <c r="J12" s="97">
        <v>7500</v>
      </c>
      <c r="K12" s="89">
        <v>0</v>
      </c>
      <c r="L12" s="101"/>
      <c r="M12" s="91">
        <v>107382</v>
      </c>
      <c r="N12" s="89">
        <v>0</v>
      </c>
      <c r="O12" s="90"/>
      <c r="P12" s="91">
        <v>40168</v>
      </c>
      <c r="Q12" s="89">
        <v>0</v>
      </c>
      <c r="R12" s="90"/>
      <c r="S12" s="91">
        <v>19385.19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99800</v>
      </c>
      <c r="AC12" s="89">
        <v>0</v>
      </c>
      <c r="AD12" s="90"/>
      <c r="AE12" s="91">
        <v>68200</v>
      </c>
      <c r="AF12" s="89">
        <v>0</v>
      </c>
      <c r="AG12" s="90"/>
      <c r="AH12" s="91">
        <v>40500</v>
      </c>
      <c r="AI12" s="89">
        <v>0</v>
      </c>
      <c r="AJ12" s="90"/>
      <c r="AK12" s="91">
        <v>40268</v>
      </c>
      <c r="AL12" s="89">
        <v>0</v>
      </c>
      <c r="AM12" s="90"/>
      <c r="AN12" s="91"/>
      <c r="AO12" s="89"/>
      <c r="AP12" s="90"/>
      <c r="AQ12" s="91">
        <v>10100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679774.03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76000</v>
      </c>
      <c r="N13" s="89">
        <v>0</v>
      </c>
      <c r="O13" s="90"/>
      <c r="P13" s="91">
        <v>23000</v>
      </c>
      <c r="Q13" s="89">
        <v>0</v>
      </c>
      <c r="R13" s="90"/>
      <c r="S13" s="91">
        <v>23000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183691.86000000002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470300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810791.86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14052.67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14052.67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62461.62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79461.62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635227.52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41783.840000000004</v>
      </c>
      <c r="K20" s="78">
        <f t="shared" si="1"/>
        <v>0</v>
      </c>
      <c r="L20" s="77">
        <f t="shared" si="1"/>
        <v>0</v>
      </c>
      <c r="M20" s="98">
        <f t="shared" si="1"/>
        <v>183382</v>
      </c>
      <c r="N20" s="78">
        <f t="shared" si="1"/>
        <v>0</v>
      </c>
      <c r="O20" s="77">
        <f t="shared" si="1"/>
        <v>0</v>
      </c>
      <c r="P20" s="98">
        <f t="shared" si="1"/>
        <v>63168</v>
      </c>
      <c r="Q20" s="78">
        <f t="shared" si="1"/>
        <v>0</v>
      </c>
      <c r="R20" s="77">
        <f t="shared" si="1"/>
        <v>0</v>
      </c>
      <c r="S20" s="98">
        <f t="shared" si="1"/>
        <v>42385.19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284491.86</v>
      </c>
      <c r="AC20" s="78">
        <f t="shared" si="1"/>
        <v>0</v>
      </c>
      <c r="AD20" s="77">
        <f t="shared" si="1"/>
        <v>0</v>
      </c>
      <c r="AE20" s="98">
        <f t="shared" si="1"/>
        <v>81582.63</v>
      </c>
      <c r="AF20" s="78">
        <f t="shared" si="1"/>
        <v>0</v>
      </c>
      <c r="AG20" s="77">
        <f t="shared" si="1"/>
        <v>0</v>
      </c>
      <c r="AH20" s="98">
        <f t="shared" si="1"/>
        <v>40500</v>
      </c>
      <c r="AI20" s="78">
        <f t="shared" si="1"/>
        <v>0</v>
      </c>
      <c r="AJ20" s="77">
        <f t="shared" si="1"/>
        <v>0</v>
      </c>
      <c r="AK20" s="98">
        <f t="shared" si="1"/>
        <v>551069.0700000001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80761.62</v>
      </c>
      <c r="BJ20" s="78">
        <f t="shared" si="1"/>
        <v>0</v>
      </c>
      <c r="BK20" s="77">
        <f t="shared" si="1"/>
        <v>0</v>
      </c>
      <c r="BL20" s="98">
        <f t="shared" si="1"/>
        <v>14052.67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2030504.4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107000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63682.34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63682.34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63682.34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63682.34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685227.52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41783.840000000004</v>
      </c>
      <c r="K53" s="86">
        <f t="shared" si="11"/>
        <v>0</v>
      </c>
      <c r="L53" s="86">
        <f t="shared" si="11"/>
        <v>0</v>
      </c>
      <c r="M53" s="86">
        <f t="shared" si="11"/>
        <v>183382</v>
      </c>
      <c r="N53" s="86">
        <f t="shared" si="11"/>
        <v>0</v>
      </c>
      <c r="O53" s="86">
        <f t="shared" si="11"/>
        <v>0</v>
      </c>
      <c r="P53" s="86">
        <f t="shared" si="11"/>
        <v>63168</v>
      </c>
      <c r="Q53" s="86">
        <f t="shared" si="11"/>
        <v>0</v>
      </c>
      <c r="R53" s="86">
        <f t="shared" si="11"/>
        <v>0</v>
      </c>
      <c r="S53" s="86">
        <f t="shared" si="11"/>
        <v>42385.19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284491.86</v>
      </c>
      <c r="AC53" s="86">
        <f t="shared" si="11"/>
        <v>0</v>
      </c>
      <c r="AD53" s="86">
        <f t="shared" si="11"/>
        <v>0</v>
      </c>
      <c r="AE53" s="86">
        <f t="shared" si="11"/>
        <v>188582.63</v>
      </c>
      <c r="AF53" s="86">
        <f t="shared" si="11"/>
        <v>0</v>
      </c>
      <c r="AG53" s="86">
        <f t="shared" si="11"/>
        <v>0</v>
      </c>
      <c r="AH53" s="86">
        <f t="shared" si="11"/>
        <v>40500</v>
      </c>
      <c r="AI53" s="86">
        <f t="shared" si="11"/>
        <v>0</v>
      </c>
      <c r="AJ53" s="86">
        <f t="shared" si="11"/>
        <v>0</v>
      </c>
      <c r="AK53" s="86">
        <f t="shared" si="11"/>
        <v>559069.0700000001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10100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80761.62</v>
      </c>
      <c r="BJ53" s="86">
        <f t="shared" si="11"/>
        <v>0</v>
      </c>
      <c r="BK53" s="86">
        <f t="shared" si="11"/>
        <v>0</v>
      </c>
      <c r="BL53" s="86">
        <f t="shared" si="11"/>
        <v>77735.01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2830836.7399999998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2022-04-21T08:23:36Z</dcterms:modified>
  <cp:category/>
  <cp:version/>
  <cp:contentType/>
  <cp:contentStatus/>
</cp:coreProperties>
</file>