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<sst xmlns="http://schemas.openxmlformats.org/spreadsheetml/2006/main" count="870" uniqueCount="151">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</sst>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180391.56</v>
      </c>
      <c r="E5" s="38"/>
    </row>
    <row r="6" spans="2:5" ht="15">
      <c r="B6" s="8"/>
      <c r="C6" s="5" t="s">
        <v>5</v>
      </c>
      <c r="D6" s="39">
        <v>2081075.07</v>
      </c>
      <c r="E6" s="40"/>
    </row>
    <row r="7" spans="2:5" ht="15">
      <c r="B7" s="8"/>
      <c r="C7" s="5" t="s">
        <v>6</v>
      </c>
      <c r="D7" s="39">
        <v>-1.7462298274040222E-10</v>
      </c>
      <c r="E7" s="40"/>
    </row>
    <row r="8" spans="2:5" ht="15.75" thickBot="1">
      <c r="B8" s="9"/>
      <c r="C8" s="6" t="s">
        <v>7</v>
      </c>
      <c r="D8" s="41"/>
      <c r="E8" s="42">
        <v>2686914.24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331533.79000000004</v>
      </c>
      <c r="E10" s="45">
        <v>579230.5899999999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277540.11</v>
      </c>
      <c r="E14" s="45">
        <v>277540.11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609073.9</v>
      </c>
      <c r="E16" s="51">
        <f>E10+E11+E12+E13+E14+E15</f>
        <v>856770.6999999998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1282035.18</v>
      </c>
      <c r="E18" s="45">
        <v>1295201.56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1282035.18</v>
      </c>
      <c r="E23" s="51">
        <f>E18+E19+E20+E21+E22</f>
        <v>1295201.56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313420</v>
      </c>
      <c r="E25" s="45">
        <v>397666.17000000004</v>
      </c>
    </row>
    <row r="26" spans="2:5" ht="15">
      <c r="B26" s="13">
        <v>30200</v>
      </c>
      <c r="C26" s="54" t="s">
        <v>28</v>
      </c>
      <c r="D26" s="39">
        <v>400</v>
      </c>
      <c r="E26" s="45">
        <v>400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93004.7</v>
      </c>
      <c r="E29" s="50">
        <v>119967.2</v>
      </c>
    </row>
    <row r="30" spans="2:5" ht="15.75" thickBot="1">
      <c r="B30" s="16">
        <v>30000</v>
      </c>
      <c r="C30" s="15" t="s">
        <v>32</v>
      </c>
      <c r="D30" s="48">
        <f>D25+D26+D27+D28+D29</f>
        <v>406824.7</v>
      </c>
      <c r="E30" s="51">
        <f>E25+E26+E27+E28+E29</f>
        <v>518033.37000000005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226230.76</v>
      </c>
      <c r="E33" s="59">
        <v>985073.86</v>
      </c>
    </row>
    <row r="34" spans="2:5" ht="15">
      <c r="B34" s="13">
        <v>40300</v>
      </c>
      <c r="C34" s="54" t="s">
        <v>37</v>
      </c>
      <c r="D34" s="61">
        <v>2400</v>
      </c>
      <c r="E34" s="45">
        <v>168241.37</v>
      </c>
    </row>
    <row r="35" spans="2:5" ht="15">
      <c r="B35" s="13">
        <v>40400</v>
      </c>
      <c r="C35" s="54" t="s">
        <v>38</v>
      </c>
      <c r="D35" s="39">
        <v>8000</v>
      </c>
      <c r="E35" s="45">
        <v>23458.7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236630.76</v>
      </c>
      <c r="E37" s="51">
        <f>E32+E33+E34+E35+E36</f>
        <v>1176773.93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60235.17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60235.17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>
        <v>461690.98</v>
      </c>
    </row>
    <row r="55" spans="2:5" ht="15">
      <c r="B55" s="13">
        <v>90200</v>
      </c>
      <c r="C55" s="54" t="s">
        <v>62</v>
      </c>
      <c r="D55" s="61">
        <v>110150</v>
      </c>
      <c r="E55" s="62">
        <v>115446.29</v>
      </c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577137.27</v>
      </c>
    </row>
    <row r="57" spans="2:5" ht="16.5" thickBot="1" thickTop="1">
      <c r="B57" s="109" t="s">
        <v>64</v>
      </c>
      <c r="C57" s="110"/>
      <c r="D57" s="52">
        <f>D16+D23+D30+D37+D43+D49+D52+D56</f>
        <v>3106214.54</v>
      </c>
      <c r="E57" s="55">
        <f>E16+E23+E30+E37+E43+E49+E52+E56</f>
        <v>4484152</v>
      </c>
    </row>
    <row r="58" spans="2:5" ht="16.5" thickBot="1" thickTop="1">
      <c r="B58" s="109" t="s">
        <v>65</v>
      </c>
      <c r="C58" s="110"/>
      <c r="D58" s="52">
        <f>D57+D5+D6+D7+D8</f>
        <v>5367681.17</v>
      </c>
      <c r="E58" s="55">
        <f>E57+E5+E6+E7+E8</f>
        <v>7171066.24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331533.79000000004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277540.11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609073.9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1261309.8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1261309.8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313420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82825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396645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91482.62</v>
      </c>
      <c r="E33" s="59"/>
    </row>
    <row r="34" spans="2:5" ht="15">
      <c r="B34" s="13">
        <v>40300</v>
      </c>
      <c r="C34" s="54" t="s">
        <v>37</v>
      </c>
      <c r="D34" s="61">
        <v>2400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101882.62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/>
    </row>
    <row r="55" spans="2:5" ht="15">
      <c r="B55" s="13">
        <v>90200</v>
      </c>
      <c r="C55" s="54" t="s">
        <v>62</v>
      </c>
      <c r="D55" s="61">
        <v>110150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2940561.3200000003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2940561.3200000003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331533.79000000004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277540.11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609073.9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1261309.8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1261309.8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313420</v>
      </c>
      <c r="E25" s="45"/>
    </row>
    <row r="26" spans="2:5" ht="15">
      <c r="B26" s="13">
        <v>30200</v>
      </c>
      <c r="C26" s="54" t="s">
        <v>28</v>
      </c>
      <c r="D26" s="39">
        <v>400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82825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396645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91482.62</v>
      </c>
      <c r="E33" s="59"/>
    </row>
    <row r="34" spans="2:5" ht="15">
      <c r="B34" s="13">
        <v>40300</v>
      </c>
      <c r="C34" s="54" t="s">
        <v>37</v>
      </c>
      <c r="D34" s="61">
        <v>2400</v>
      </c>
      <c r="E34" s="45"/>
    </row>
    <row r="35" spans="2:5" ht="15">
      <c r="B35" s="13">
        <v>40400</v>
      </c>
      <c r="C35" s="54" t="s">
        <v>38</v>
      </c>
      <c r="D35" s="39">
        <v>8000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101882.62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461500</v>
      </c>
      <c r="E54" s="45"/>
    </row>
    <row r="55" spans="2:5" ht="15">
      <c r="B55" s="13">
        <v>90200</v>
      </c>
      <c r="C55" s="54" t="s">
        <v>62</v>
      </c>
      <c r="D55" s="61">
        <v>110150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571650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2940561.3200000003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2940561.3200000003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418009.97</v>
      </c>
      <c r="E10" s="89">
        <v>0</v>
      </c>
      <c r="F10" s="90">
        <v>419869.61</v>
      </c>
      <c r="G10" s="88"/>
      <c r="H10" s="89"/>
      <c r="I10" s="90"/>
      <c r="J10" s="97">
        <v>31995.51</v>
      </c>
      <c r="K10" s="89">
        <v>0</v>
      </c>
      <c r="L10" s="101">
        <v>31995.51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12526.300000000001</v>
      </c>
      <c r="AF10" s="89">
        <v>0</v>
      </c>
      <c r="AG10" s="90">
        <v>12526.300000000001</v>
      </c>
      <c r="AH10" s="91"/>
      <c r="AI10" s="89"/>
      <c r="AJ10" s="90"/>
      <c r="AK10" s="91">
        <v>37904.62</v>
      </c>
      <c r="AL10" s="89">
        <v>0</v>
      </c>
      <c r="AM10" s="90">
        <v>37904.62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17143.64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517580.04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502296.04</v>
      </c>
    </row>
    <row r="11" spans="2:76" ht="15">
      <c r="B11" s="13">
        <v>102</v>
      </c>
      <c r="C11" s="25" t="s">
        <v>92</v>
      </c>
      <c r="D11" s="88">
        <v>29654.96</v>
      </c>
      <c r="E11" s="89">
        <v>0</v>
      </c>
      <c r="F11" s="90">
        <v>29849.480000000003</v>
      </c>
      <c r="G11" s="88"/>
      <c r="H11" s="89"/>
      <c r="I11" s="90"/>
      <c r="J11" s="97">
        <v>2288.03</v>
      </c>
      <c r="K11" s="89">
        <v>0</v>
      </c>
      <c r="L11" s="101">
        <v>2288.03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1000</v>
      </c>
      <c r="AC11" s="89">
        <v>0</v>
      </c>
      <c r="AD11" s="90">
        <v>1000</v>
      </c>
      <c r="AE11" s="91">
        <v>856.33</v>
      </c>
      <c r="AF11" s="89">
        <v>0</v>
      </c>
      <c r="AG11" s="90">
        <v>856.33</v>
      </c>
      <c r="AH11" s="91"/>
      <c r="AI11" s="89"/>
      <c r="AJ11" s="90"/>
      <c r="AK11" s="91">
        <v>2596.45</v>
      </c>
      <c r="AL11" s="89">
        <v>0</v>
      </c>
      <c r="AM11" s="90">
        <v>2596.45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1177.14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37572.909999999996</v>
      </c>
      <c r="BW11" s="77">
        <f t="shared" si="1"/>
        <v>0</v>
      </c>
      <c r="BX11" s="79">
        <f t="shared" si="2"/>
        <v>36590.29</v>
      </c>
    </row>
    <row r="12" spans="2:76" ht="15">
      <c r="B12" s="13">
        <v>103</v>
      </c>
      <c r="C12" s="25" t="s">
        <v>93</v>
      </c>
      <c r="D12" s="88">
        <v>289097.79000000004</v>
      </c>
      <c r="E12" s="89">
        <v>0</v>
      </c>
      <c r="F12" s="90">
        <v>325381.57000000007</v>
      </c>
      <c r="G12" s="88">
        <v>1000</v>
      </c>
      <c r="H12" s="89">
        <v>0</v>
      </c>
      <c r="I12" s="90">
        <v>1000</v>
      </c>
      <c r="J12" s="97">
        <v>2500</v>
      </c>
      <c r="K12" s="89">
        <v>0</v>
      </c>
      <c r="L12" s="101">
        <v>2663.99</v>
      </c>
      <c r="M12" s="91">
        <v>62113.1</v>
      </c>
      <c r="N12" s="89">
        <v>0</v>
      </c>
      <c r="O12" s="90">
        <v>83907.54000000001</v>
      </c>
      <c r="P12" s="91">
        <v>37200</v>
      </c>
      <c r="Q12" s="89">
        <v>0</v>
      </c>
      <c r="R12" s="90">
        <v>54641.04000000001</v>
      </c>
      <c r="S12" s="91">
        <v>11301.189999999999</v>
      </c>
      <c r="T12" s="89">
        <v>0</v>
      </c>
      <c r="U12" s="90">
        <v>14793.479999999998</v>
      </c>
      <c r="V12" s="91"/>
      <c r="W12" s="89"/>
      <c r="X12" s="90"/>
      <c r="Y12" s="91"/>
      <c r="Z12" s="89"/>
      <c r="AA12" s="90"/>
      <c r="AB12" s="91">
        <v>93626.41</v>
      </c>
      <c r="AC12" s="89">
        <v>0</v>
      </c>
      <c r="AD12" s="90">
        <v>117646.48</v>
      </c>
      <c r="AE12" s="91">
        <v>62658.94</v>
      </c>
      <c r="AF12" s="89">
        <v>0</v>
      </c>
      <c r="AG12" s="90">
        <v>88061.42000000001</v>
      </c>
      <c r="AH12" s="91">
        <v>31500</v>
      </c>
      <c r="AI12" s="89">
        <v>0</v>
      </c>
      <c r="AJ12" s="90">
        <v>39127.83</v>
      </c>
      <c r="AK12" s="91">
        <v>31598</v>
      </c>
      <c r="AL12" s="89">
        <v>0</v>
      </c>
      <c r="AM12" s="90">
        <v>49514.61</v>
      </c>
      <c r="AN12" s="91"/>
      <c r="AO12" s="89"/>
      <c r="AP12" s="90"/>
      <c r="AQ12" s="91">
        <v>9100</v>
      </c>
      <c r="AR12" s="89">
        <v>0</v>
      </c>
      <c r="AS12" s="90">
        <v>11205.689999999999</v>
      </c>
      <c r="AT12" s="91">
        <v>20725.38</v>
      </c>
      <c r="AU12" s="89">
        <v>0</v>
      </c>
      <c r="AV12" s="90">
        <v>20898.760000000002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652420.8099999999</v>
      </c>
      <c r="BW12" s="77">
        <f t="shared" si="1"/>
        <v>0</v>
      </c>
      <c r="BX12" s="79">
        <f t="shared" si="2"/>
        <v>808842.41</v>
      </c>
    </row>
    <row r="13" spans="2:76" ht="15">
      <c r="B13" s="13">
        <v>104</v>
      </c>
      <c r="C13" s="25" t="s">
        <v>19</v>
      </c>
      <c r="D13" s="88">
        <v>10300</v>
      </c>
      <c r="E13" s="89">
        <v>0</v>
      </c>
      <c r="F13" s="90">
        <v>13291.19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49886.9</v>
      </c>
      <c r="N13" s="89">
        <v>0</v>
      </c>
      <c r="O13" s="90">
        <v>78986.05</v>
      </c>
      <c r="P13" s="91">
        <v>5500</v>
      </c>
      <c r="Q13" s="89">
        <v>0</v>
      </c>
      <c r="R13" s="90">
        <v>5500</v>
      </c>
      <c r="S13" s="91">
        <v>7500</v>
      </c>
      <c r="T13" s="89">
        <v>0</v>
      </c>
      <c r="U13" s="90">
        <v>10348.07</v>
      </c>
      <c r="V13" s="91"/>
      <c r="W13" s="89"/>
      <c r="X13" s="90"/>
      <c r="Y13" s="91">
        <v>1500</v>
      </c>
      <c r="Z13" s="89">
        <v>0</v>
      </c>
      <c r="AA13" s="90">
        <v>5000</v>
      </c>
      <c r="AB13" s="91">
        <v>178343.92</v>
      </c>
      <c r="AC13" s="89">
        <v>0</v>
      </c>
      <c r="AD13" s="90">
        <v>178543.92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592958.09</v>
      </c>
      <c r="AL13" s="89">
        <v>0</v>
      </c>
      <c r="AM13" s="90">
        <v>771679.22</v>
      </c>
      <c r="AN13" s="91"/>
      <c r="AO13" s="89"/>
      <c r="AP13" s="90"/>
      <c r="AQ13" s="91">
        <v>0</v>
      </c>
      <c r="AR13" s="89">
        <v>0</v>
      </c>
      <c r="AS13" s="90">
        <v>300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845988.9099999999</v>
      </c>
      <c r="BW13" s="77">
        <f t="shared" si="1"/>
        <v>0</v>
      </c>
      <c r="BX13" s="79">
        <f t="shared" si="2"/>
        <v>1063648.45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22461.39</v>
      </c>
      <c r="BM16" s="89">
        <v>0</v>
      </c>
      <c r="BN16" s="90">
        <v>22461.39</v>
      </c>
      <c r="BO16" s="91"/>
      <c r="BP16" s="89"/>
      <c r="BQ16" s="90"/>
      <c r="BR16" s="97"/>
      <c r="BS16" s="89"/>
      <c r="BT16" s="101"/>
      <c r="BU16" s="76"/>
      <c r="BV16" s="85">
        <f t="shared" si="0"/>
        <v>22461.39</v>
      </c>
      <c r="BW16" s="77">
        <f t="shared" si="1"/>
        <v>0</v>
      </c>
      <c r="BX16" s="79">
        <f t="shared" si="2"/>
        <v>22461.39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3500</v>
      </c>
      <c r="E18" s="89">
        <v>0</v>
      </c>
      <c r="F18" s="90">
        <v>4206.4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3500</v>
      </c>
      <c r="BW18" s="77">
        <f t="shared" si="1"/>
        <v>0</v>
      </c>
      <c r="BX18" s="79">
        <f t="shared" si="2"/>
        <v>4206.4</v>
      </c>
    </row>
    <row r="19" spans="2:76" ht="15">
      <c r="B19" s="13">
        <v>110</v>
      </c>
      <c r="C19" s="25" t="s">
        <v>98</v>
      </c>
      <c r="D19" s="88">
        <v>20871.82</v>
      </c>
      <c r="E19" s="89">
        <v>0</v>
      </c>
      <c r="F19" s="90">
        <v>22671.82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62055.94</v>
      </c>
      <c r="BJ19" s="89">
        <v>0</v>
      </c>
      <c r="BK19" s="101">
        <v>12000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82927.76000000001</v>
      </c>
      <c r="BW19" s="77">
        <f t="shared" si="1"/>
        <v>0</v>
      </c>
      <c r="BX19" s="79">
        <f t="shared" si="2"/>
        <v>34671.82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771434.5399999999</v>
      </c>
      <c r="E20" s="78">
        <f t="shared" si="3"/>
        <v>0</v>
      </c>
      <c r="F20" s="79">
        <f t="shared" si="3"/>
        <v>815270.07</v>
      </c>
      <c r="G20" s="85">
        <f t="shared" si="3"/>
        <v>1000</v>
      </c>
      <c r="H20" s="78">
        <f t="shared" si="3"/>
        <v>0</v>
      </c>
      <c r="I20" s="79">
        <f t="shared" si="3"/>
        <v>1000</v>
      </c>
      <c r="J20" s="98">
        <f t="shared" si="3"/>
        <v>36783.54</v>
      </c>
      <c r="K20" s="78">
        <f t="shared" si="3"/>
        <v>0</v>
      </c>
      <c r="L20" s="77">
        <f t="shared" si="3"/>
        <v>36947.53</v>
      </c>
      <c r="M20" s="98">
        <f t="shared" si="3"/>
        <v>112000</v>
      </c>
      <c r="N20" s="78">
        <f t="shared" si="3"/>
        <v>0</v>
      </c>
      <c r="O20" s="77">
        <f t="shared" si="3"/>
        <v>162893.59000000003</v>
      </c>
      <c r="P20" s="98">
        <f t="shared" si="3"/>
        <v>42700</v>
      </c>
      <c r="Q20" s="78">
        <f t="shared" si="3"/>
        <v>0</v>
      </c>
      <c r="R20" s="77">
        <f t="shared" si="3"/>
        <v>60141.04000000001</v>
      </c>
      <c r="S20" s="98">
        <f t="shared" si="3"/>
        <v>18801.19</v>
      </c>
      <c r="T20" s="78">
        <f t="shared" si="3"/>
        <v>0</v>
      </c>
      <c r="U20" s="77">
        <f t="shared" si="3"/>
        <v>25141.549999999996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1500</v>
      </c>
      <c r="Z20" s="78">
        <f t="shared" si="3"/>
        <v>0</v>
      </c>
      <c r="AA20" s="77">
        <f t="shared" si="3"/>
        <v>5000</v>
      </c>
      <c r="AB20" s="98">
        <f t="shared" si="3"/>
        <v>272970.33</v>
      </c>
      <c r="AC20" s="78">
        <f t="shared" si="3"/>
        <v>0</v>
      </c>
      <c r="AD20" s="77">
        <f t="shared" si="3"/>
        <v>297190.4</v>
      </c>
      <c r="AE20" s="98">
        <f t="shared" si="3"/>
        <v>76041.57</v>
      </c>
      <c r="AF20" s="78">
        <f t="shared" si="3"/>
        <v>0</v>
      </c>
      <c r="AG20" s="77">
        <f t="shared" si="3"/>
        <v>101444.05000000002</v>
      </c>
      <c r="AH20" s="98">
        <f t="shared" si="3"/>
        <v>31500</v>
      </c>
      <c r="AI20" s="78">
        <f t="shared" si="3"/>
        <v>0</v>
      </c>
      <c r="AJ20" s="77">
        <f t="shared" si="3"/>
        <v>39127.83</v>
      </c>
      <c r="AK20" s="98">
        <f t="shared" si="3"/>
        <v>665057.1599999999</v>
      </c>
      <c r="AL20" s="78">
        <f t="shared" si="3"/>
        <v>0</v>
      </c>
      <c r="AM20" s="77">
        <f t="shared" si="3"/>
        <v>861694.8999999999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9100</v>
      </c>
      <c r="AR20" s="78">
        <f t="shared" si="3"/>
        <v>0</v>
      </c>
      <c r="AS20" s="77">
        <f t="shared" si="3"/>
        <v>11505.689999999999</v>
      </c>
      <c r="AT20" s="98">
        <f t="shared" si="3"/>
        <v>20725.38</v>
      </c>
      <c r="AU20" s="78">
        <f t="shared" si="3"/>
        <v>0</v>
      </c>
      <c r="AV20" s="77">
        <f t="shared" si="3"/>
        <v>20898.760000000002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80376.72</v>
      </c>
      <c r="BJ20" s="78">
        <f t="shared" si="3"/>
        <v>0</v>
      </c>
      <c r="BK20" s="77">
        <f t="shared" si="3"/>
        <v>12000</v>
      </c>
      <c r="BL20" s="98">
        <f t="shared" si="3"/>
        <v>22461.39</v>
      </c>
      <c r="BM20" s="78">
        <f t="shared" si="3"/>
        <v>0</v>
      </c>
      <c r="BN20" s="77">
        <f t="shared" si="3"/>
        <v>22461.39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2162451.8199999994</v>
      </c>
      <c r="BW20" s="77">
        <f>BW10+BW11+BW12+BW13+BW14+BW15+BW16+BW17+BW18+BW19</f>
        <v>0</v>
      </c>
      <c r="BX20" s="95">
        <f>BX10+BX11+BX12+BX13+BX14+BX15+BX16+BX17+BX18+BX19</f>
        <v>2472716.8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163056.56</v>
      </c>
      <c r="E24" s="89">
        <v>0</v>
      </c>
      <c r="F24" s="90">
        <v>166313.96</v>
      </c>
      <c r="G24" s="88"/>
      <c r="H24" s="89"/>
      <c r="I24" s="90"/>
      <c r="J24" s="97">
        <v>25000</v>
      </c>
      <c r="K24" s="89">
        <v>0</v>
      </c>
      <c r="L24" s="101">
        <v>25741.76</v>
      </c>
      <c r="M24" s="97">
        <v>209489.56</v>
      </c>
      <c r="N24" s="89">
        <v>0</v>
      </c>
      <c r="O24" s="101">
        <v>212497.25999999998</v>
      </c>
      <c r="P24" s="97">
        <v>90000</v>
      </c>
      <c r="Q24" s="89">
        <v>0</v>
      </c>
      <c r="R24" s="101">
        <v>90000</v>
      </c>
      <c r="S24" s="97">
        <v>4826.34</v>
      </c>
      <c r="T24" s="89">
        <v>0</v>
      </c>
      <c r="U24" s="101">
        <v>4826.34</v>
      </c>
      <c r="V24" s="97">
        <v>0</v>
      </c>
      <c r="W24" s="89">
        <v>0</v>
      </c>
      <c r="X24" s="101">
        <v>0</v>
      </c>
      <c r="Y24" s="97">
        <v>359947.95</v>
      </c>
      <c r="Z24" s="89">
        <v>0</v>
      </c>
      <c r="AA24" s="101">
        <v>359947.95</v>
      </c>
      <c r="AB24" s="97">
        <v>503486.07</v>
      </c>
      <c r="AC24" s="89">
        <v>0</v>
      </c>
      <c r="AD24" s="101">
        <v>503486.07</v>
      </c>
      <c r="AE24" s="97">
        <v>775095.88</v>
      </c>
      <c r="AF24" s="89">
        <v>0</v>
      </c>
      <c r="AG24" s="101">
        <v>777595.88</v>
      </c>
      <c r="AH24" s="97"/>
      <c r="AI24" s="89"/>
      <c r="AJ24" s="101"/>
      <c r="AK24" s="97">
        <v>316603.23</v>
      </c>
      <c r="AL24" s="89">
        <v>0</v>
      </c>
      <c r="AM24" s="101">
        <v>316603.23</v>
      </c>
      <c r="AN24" s="97"/>
      <c r="AO24" s="89"/>
      <c r="AP24" s="101"/>
      <c r="AQ24" s="97">
        <v>4845.84</v>
      </c>
      <c r="AR24" s="89">
        <v>0</v>
      </c>
      <c r="AS24" s="101">
        <v>4845.84</v>
      </c>
      <c r="AT24" s="97">
        <v>39737.22</v>
      </c>
      <c r="AU24" s="89">
        <v>0</v>
      </c>
      <c r="AV24" s="101">
        <v>39737.22</v>
      </c>
      <c r="AW24" s="97">
        <v>14253.3</v>
      </c>
      <c r="AX24" s="89">
        <v>0</v>
      </c>
      <c r="AY24" s="101">
        <v>14253.3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2506341.9499999997</v>
      </c>
      <c r="BW24" s="77">
        <f t="shared" si="4"/>
        <v>0</v>
      </c>
      <c r="BX24" s="79">
        <f t="shared" si="4"/>
        <v>2515848.81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9385.12</v>
      </c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5087.25</v>
      </c>
      <c r="AN25" s="97"/>
      <c r="AO25" s="89"/>
      <c r="AP25" s="101"/>
      <c r="AQ25" s="97">
        <v>21490.12</v>
      </c>
      <c r="AR25" s="89">
        <v>0</v>
      </c>
      <c r="AS25" s="101">
        <v>21490.12</v>
      </c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21490.12</v>
      </c>
      <c r="BW25" s="77">
        <f t="shared" si="4"/>
        <v>0</v>
      </c>
      <c r="BX25" s="79">
        <f t="shared" si="4"/>
        <v>35962.49</v>
      </c>
    </row>
    <row r="26" spans="2:76" ht="15">
      <c r="B26" s="13">
        <v>204</v>
      </c>
      <c r="C26" s="25" t="s">
        <v>106</v>
      </c>
      <c r="D26" s="88">
        <v>803</v>
      </c>
      <c r="E26" s="89">
        <v>0</v>
      </c>
      <c r="F26" s="90">
        <v>803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>
        <v>2899.99</v>
      </c>
      <c r="AR26" s="89">
        <v>0</v>
      </c>
      <c r="AS26" s="101">
        <v>4728.43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3702.99</v>
      </c>
      <c r="BW26" s="77">
        <f t="shared" si="4"/>
        <v>0</v>
      </c>
      <c r="BX26" s="79">
        <f t="shared" si="4"/>
        <v>5531.43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17976.44</v>
      </c>
      <c r="Z27" s="89">
        <v>0</v>
      </c>
      <c r="AA27" s="101">
        <v>30281.03</v>
      </c>
      <c r="AB27" s="97">
        <v>28794.23</v>
      </c>
      <c r="AC27" s="89">
        <v>0</v>
      </c>
      <c r="AD27" s="101">
        <v>30152.55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46770.67</v>
      </c>
      <c r="BW27" s="77">
        <f t="shared" si="4"/>
        <v>0</v>
      </c>
      <c r="BX27" s="79">
        <f t="shared" si="4"/>
        <v>60433.58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163859.56</v>
      </c>
      <c r="E28" s="78">
        <f t="shared" si="5"/>
        <v>0</v>
      </c>
      <c r="F28" s="79">
        <f t="shared" si="5"/>
        <v>167116.96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25000</v>
      </c>
      <c r="K28" s="78">
        <f t="shared" si="5"/>
        <v>0</v>
      </c>
      <c r="L28" s="77">
        <f t="shared" si="5"/>
        <v>25741.76</v>
      </c>
      <c r="M28" s="98">
        <f t="shared" si="5"/>
        <v>209489.56</v>
      </c>
      <c r="N28" s="78">
        <f t="shared" si="5"/>
        <v>0</v>
      </c>
      <c r="O28" s="77">
        <f t="shared" si="5"/>
        <v>212497.25999999998</v>
      </c>
      <c r="P28" s="98">
        <f t="shared" si="5"/>
        <v>90000</v>
      </c>
      <c r="Q28" s="78">
        <f t="shared" si="5"/>
        <v>0</v>
      </c>
      <c r="R28" s="77">
        <f t="shared" si="5"/>
        <v>90000</v>
      </c>
      <c r="S28" s="98">
        <f t="shared" si="5"/>
        <v>4826.34</v>
      </c>
      <c r="T28" s="78">
        <f t="shared" si="5"/>
        <v>0</v>
      </c>
      <c r="U28" s="77">
        <f t="shared" si="5"/>
        <v>4826.34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377924.39</v>
      </c>
      <c r="Z28" s="78">
        <f t="shared" si="5"/>
        <v>0</v>
      </c>
      <c r="AA28" s="77">
        <f t="shared" si="5"/>
        <v>390228.98</v>
      </c>
      <c r="AB28" s="98">
        <f t="shared" si="5"/>
        <v>532280.3</v>
      </c>
      <c r="AC28" s="78">
        <f t="shared" si="5"/>
        <v>0</v>
      </c>
      <c r="AD28" s="77">
        <f t="shared" si="5"/>
        <v>543023.74</v>
      </c>
      <c r="AE28" s="98">
        <f t="shared" si="5"/>
        <v>775095.88</v>
      </c>
      <c r="AF28" s="78">
        <f t="shared" si="5"/>
        <v>0</v>
      </c>
      <c r="AG28" s="77">
        <f t="shared" si="5"/>
        <v>777595.88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316603.23</v>
      </c>
      <c r="AL28" s="78">
        <f t="shared" si="6"/>
        <v>0</v>
      </c>
      <c r="AM28" s="77">
        <f t="shared" si="6"/>
        <v>321690.48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29235.949999999997</v>
      </c>
      <c r="AR28" s="78">
        <f t="shared" si="6"/>
        <v>0</v>
      </c>
      <c r="AS28" s="77">
        <f t="shared" si="6"/>
        <v>31064.39</v>
      </c>
      <c r="AT28" s="98">
        <f t="shared" si="6"/>
        <v>39737.22</v>
      </c>
      <c r="AU28" s="78">
        <f t="shared" si="6"/>
        <v>0</v>
      </c>
      <c r="AV28" s="77">
        <f t="shared" si="6"/>
        <v>39737.22</v>
      </c>
      <c r="AW28" s="98">
        <f t="shared" si="6"/>
        <v>14253.3</v>
      </c>
      <c r="AX28" s="78">
        <f t="shared" si="6"/>
        <v>0</v>
      </c>
      <c r="AY28" s="77">
        <f t="shared" si="6"/>
        <v>14253.3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2578305.73</v>
      </c>
      <c r="BW28" s="77">
        <f>BW23+BW24+BW25+BW26+BW27</f>
        <v>0</v>
      </c>
      <c r="BX28" s="95">
        <f>BX23+BX24+BX25+BX26+BX27</f>
        <v>2617776.3100000005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55273.619999999995</v>
      </c>
      <c r="BM40" s="89">
        <v>0</v>
      </c>
      <c r="BN40" s="101">
        <v>55273.619999999995</v>
      </c>
      <c r="BO40" s="97"/>
      <c r="BP40" s="89"/>
      <c r="BQ40" s="101"/>
      <c r="BR40" s="97"/>
      <c r="BS40" s="89"/>
      <c r="BT40" s="101"/>
      <c r="BU40" s="76"/>
      <c r="BV40" s="85">
        <f t="shared" si="10"/>
        <v>55273.619999999995</v>
      </c>
      <c r="BW40" s="77">
        <f t="shared" si="10"/>
        <v>0</v>
      </c>
      <c r="BX40" s="79">
        <f t="shared" si="10"/>
        <v>55273.619999999995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55273.619999999995</v>
      </c>
      <c r="BM42" s="78">
        <f t="shared" si="12"/>
        <v>0</v>
      </c>
      <c r="BN42" s="77">
        <f t="shared" si="12"/>
        <v>55273.619999999995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55273.619999999995</v>
      </c>
      <c r="BW42" s="77">
        <f>BW38+BW39+BW40+BW41</f>
        <v>0</v>
      </c>
      <c r="BX42" s="95">
        <f>BX38+BX39+BX40+BX41</f>
        <v>55273.619999999995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>
        <v>466514.61</v>
      </c>
      <c r="BU49" s="76"/>
      <c r="BV49" s="85">
        <f aca="true" t="shared" si="15" ref="BV49:BX50">D49+G49+J49+M49+P49+S49+V49+Y49+AB49+AE49+AH49+AK49+AN49+AQ49+AT49+AW49+AZ49+BC49+BF49+BI49+BL49+BO49+BR49</f>
        <v>461500</v>
      </c>
      <c r="BW49" s="77">
        <f t="shared" si="15"/>
        <v>0</v>
      </c>
      <c r="BX49" s="79">
        <f t="shared" si="15"/>
        <v>466514.61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>
        <v>117071.22</v>
      </c>
      <c r="BU50" s="76"/>
      <c r="BV50" s="85">
        <f t="shared" si="15"/>
        <v>110150</v>
      </c>
      <c r="BW50" s="77">
        <f t="shared" si="15"/>
        <v>0</v>
      </c>
      <c r="BX50" s="79">
        <f t="shared" si="15"/>
        <v>117071.22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583585.83</v>
      </c>
      <c r="BU51" s="85"/>
      <c r="BV51" s="85">
        <f>BV49+BV50</f>
        <v>571650</v>
      </c>
      <c r="BW51" s="77">
        <f>BW49+BW50</f>
        <v>0</v>
      </c>
      <c r="BX51" s="95">
        <f>BX49+BX50</f>
        <v>583585.83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935294.0999999999</v>
      </c>
      <c r="E53" s="86">
        <f t="shared" si="18"/>
        <v>0</v>
      </c>
      <c r="F53" s="86">
        <f t="shared" si="18"/>
        <v>982387.0299999999</v>
      </c>
      <c r="G53" s="86">
        <f t="shared" si="18"/>
        <v>1000</v>
      </c>
      <c r="H53" s="86">
        <f t="shared" si="18"/>
        <v>0</v>
      </c>
      <c r="I53" s="86">
        <f t="shared" si="18"/>
        <v>1000</v>
      </c>
      <c r="J53" s="86">
        <f t="shared" si="18"/>
        <v>61783.54</v>
      </c>
      <c r="K53" s="86">
        <f t="shared" si="18"/>
        <v>0</v>
      </c>
      <c r="L53" s="86">
        <f t="shared" si="18"/>
        <v>62689.28999999999</v>
      </c>
      <c r="M53" s="86">
        <f t="shared" si="18"/>
        <v>321489.56</v>
      </c>
      <c r="N53" s="86">
        <f t="shared" si="18"/>
        <v>0</v>
      </c>
      <c r="O53" s="86">
        <f t="shared" si="18"/>
        <v>375390.85</v>
      </c>
      <c r="P53" s="86">
        <f t="shared" si="18"/>
        <v>132700</v>
      </c>
      <c r="Q53" s="86">
        <f t="shared" si="18"/>
        <v>0</v>
      </c>
      <c r="R53" s="86">
        <f t="shared" si="18"/>
        <v>150141.04</v>
      </c>
      <c r="S53" s="86">
        <f t="shared" si="18"/>
        <v>23627.53</v>
      </c>
      <c r="T53" s="86">
        <f t="shared" si="18"/>
        <v>0</v>
      </c>
      <c r="U53" s="86">
        <f t="shared" si="18"/>
        <v>29967.889999999996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379424.39</v>
      </c>
      <c r="Z53" s="86">
        <f t="shared" si="18"/>
        <v>0</v>
      </c>
      <c r="AA53" s="86">
        <f t="shared" si="18"/>
        <v>395228.98</v>
      </c>
      <c r="AB53" s="86">
        <f t="shared" si="18"/>
        <v>805250.6300000001</v>
      </c>
      <c r="AC53" s="86">
        <f t="shared" si="18"/>
        <v>0</v>
      </c>
      <c r="AD53" s="86">
        <f t="shared" si="18"/>
        <v>840214.14</v>
      </c>
      <c r="AE53" s="86">
        <f t="shared" si="18"/>
        <v>851137.45</v>
      </c>
      <c r="AF53" s="86">
        <f t="shared" si="18"/>
        <v>0</v>
      </c>
      <c r="AG53" s="86">
        <f t="shared" si="18"/>
        <v>879039.93</v>
      </c>
      <c r="AH53" s="86">
        <f t="shared" si="18"/>
        <v>31500</v>
      </c>
      <c r="AI53" s="86">
        <f t="shared" si="18"/>
        <v>0</v>
      </c>
      <c r="AJ53" s="86">
        <f aca="true" t="shared" si="19" ref="AJ53:BT53">AJ20+AJ28+AJ35+AJ42+AJ46+AJ51</f>
        <v>39127.83</v>
      </c>
      <c r="AK53" s="86">
        <f t="shared" si="19"/>
        <v>981660.3899999999</v>
      </c>
      <c r="AL53" s="86">
        <f t="shared" si="19"/>
        <v>0</v>
      </c>
      <c r="AM53" s="86">
        <f t="shared" si="19"/>
        <v>1183385.38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38335.95</v>
      </c>
      <c r="AR53" s="86">
        <f t="shared" si="19"/>
        <v>0</v>
      </c>
      <c r="AS53" s="86">
        <f t="shared" si="19"/>
        <v>42570.08</v>
      </c>
      <c r="AT53" s="86">
        <f t="shared" si="19"/>
        <v>60462.600000000006</v>
      </c>
      <c r="AU53" s="86">
        <f t="shared" si="19"/>
        <v>0</v>
      </c>
      <c r="AV53" s="86">
        <f t="shared" si="19"/>
        <v>60635.98</v>
      </c>
      <c r="AW53" s="86">
        <f t="shared" si="19"/>
        <v>14253.3</v>
      </c>
      <c r="AX53" s="86">
        <f t="shared" si="19"/>
        <v>0</v>
      </c>
      <c r="AY53" s="86">
        <f t="shared" si="19"/>
        <v>14253.3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80376.72</v>
      </c>
      <c r="BJ53" s="86">
        <f t="shared" si="19"/>
        <v>0</v>
      </c>
      <c r="BK53" s="86">
        <f t="shared" si="19"/>
        <v>12000</v>
      </c>
      <c r="BL53" s="86">
        <f t="shared" si="19"/>
        <v>77735.01</v>
      </c>
      <c r="BM53" s="86">
        <f t="shared" si="19"/>
        <v>0</v>
      </c>
      <c r="BN53" s="86">
        <f t="shared" si="19"/>
        <v>77735.01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571650</v>
      </c>
      <c r="BS53" s="86">
        <f t="shared" si="19"/>
        <v>0</v>
      </c>
      <c r="BT53" s="86">
        <f t="shared" si="19"/>
        <v>583585.83</v>
      </c>
      <c r="BU53" s="86">
        <f>BU8</f>
        <v>0</v>
      </c>
      <c r="BV53" s="102">
        <f>BV8+BV20+BV28+BV35+BV42+BV46+BV51</f>
        <v>5367681.169999999</v>
      </c>
      <c r="BW53" s="87">
        <f>BW20+BW28+BW35+BW42+BW46+BW51</f>
        <v>0</v>
      </c>
      <c r="BX53" s="87">
        <f>BX20+BX28+BX35+BX42+BX46+BX51</f>
        <v>5729352.5600000005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396387.64</v>
      </c>
      <c r="E10" s="89">
        <v>0</v>
      </c>
      <c r="F10" s="90"/>
      <c r="G10" s="88"/>
      <c r="H10" s="89"/>
      <c r="I10" s="90"/>
      <c r="J10" s="97">
        <v>31995.81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12526.300000000001</v>
      </c>
      <c r="AF10" s="89">
        <v>0</v>
      </c>
      <c r="AG10" s="90"/>
      <c r="AH10" s="91"/>
      <c r="AI10" s="89"/>
      <c r="AJ10" s="90"/>
      <c r="AK10" s="91">
        <v>37904.62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17143.64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495958.01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29348.190000000002</v>
      </c>
      <c r="E11" s="89">
        <v>0</v>
      </c>
      <c r="F11" s="90"/>
      <c r="G11" s="88"/>
      <c r="H11" s="89"/>
      <c r="I11" s="90"/>
      <c r="J11" s="97">
        <v>2288.03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1000</v>
      </c>
      <c r="AC11" s="89">
        <v>0</v>
      </c>
      <c r="AD11" s="90"/>
      <c r="AE11" s="91">
        <v>856.33</v>
      </c>
      <c r="AF11" s="89">
        <v>0</v>
      </c>
      <c r="AG11" s="90"/>
      <c r="AH11" s="91"/>
      <c r="AI11" s="89"/>
      <c r="AJ11" s="90"/>
      <c r="AK11" s="91">
        <v>2596.45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1177.14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37266.14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219347.06</v>
      </c>
      <c r="E12" s="89">
        <v>0</v>
      </c>
      <c r="F12" s="90"/>
      <c r="G12" s="88">
        <v>1000</v>
      </c>
      <c r="H12" s="89">
        <v>0</v>
      </c>
      <c r="I12" s="90"/>
      <c r="J12" s="97">
        <v>2500</v>
      </c>
      <c r="K12" s="89">
        <v>0</v>
      </c>
      <c r="L12" s="101"/>
      <c r="M12" s="91">
        <v>62113.1</v>
      </c>
      <c r="N12" s="89">
        <v>0</v>
      </c>
      <c r="O12" s="90"/>
      <c r="P12" s="91">
        <v>36200</v>
      </c>
      <c r="Q12" s="89">
        <v>0</v>
      </c>
      <c r="R12" s="90"/>
      <c r="S12" s="91">
        <v>10801.189999999999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92774.52</v>
      </c>
      <c r="AC12" s="89">
        <v>0</v>
      </c>
      <c r="AD12" s="90"/>
      <c r="AE12" s="91">
        <v>65400</v>
      </c>
      <c r="AF12" s="89">
        <v>0</v>
      </c>
      <c r="AG12" s="90"/>
      <c r="AH12" s="91">
        <v>34500</v>
      </c>
      <c r="AI12" s="89">
        <v>0</v>
      </c>
      <c r="AJ12" s="90"/>
      <c r="AK12" s="91">
        <v>31598</v>
      </c>
      <c r="AL12" s="89">
        <v>0</v>
      </c>
      <c r="AM12" s="90"/>
      <c r="AN12" s="91"/>
      <c r="AO12" s="89"/>
      <c r="AP12" s="90"/>
      <c r="AQ12" s="91">
        <v>9100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565333.87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10300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46000</v>
      </c>
      <c r="N13" s="89">
        <v>0</v>
      </c>
      <c r="O13" s="90"/>
      <c r="P13" s="91">
        <v>2000</v>
      </c>
      <c r="Q13" s="89">
        <v>0</v>
      </c>
      <c r="R13" s="90"/>
      <c r="S13" s="91">
        <v>5000</v>
      </c>
      <c r="T13" s="89">
        <v>0</v>
      </c>
      <c r="U13" s="90"/>
      <c r="V13" s="91"/>
      <c r="W13" s="89"/>
      <c r="X13" s="90"/>
      <c r="Y13" s="91">
        <v>1500</v>
      </c>
      <c r="Z13" s="89">
        <v>0</v>
      </c>
      <c r="AA13" s="90"/>
      <c r="AB13" s="91">
        <v>178343.92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480564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723707.92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19790.35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19790.35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20871.82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62055.94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82927.76000000001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677754.71</v>
      </c>
      <c r="E20" s="78">
        <f t="shared" si="1"/>
        <v>0</v>
      </c>
      <c r="F20" s="79">
        <f t="shared" si="1"/>
        <v>0</v>
      </c>
      <c r="G20" s="85">
        <f t="shared" si="1"/>
        <v>1000</v>
      </c>
      <c r="H20" s="78">
        <f t="shared" si="1"/>
        <v>0</v>
      </c>
      <c r="I20" s="79">
        <f t="shared" si="1"/>
        <v>0</v>
      </c>
      <c r="J20" s="98">
        <f t="shared" si="1"/>
        <v>36783.840000000004</v>
      </c>
      <c r="K20" s="78">
        <f t="shared" si="1"/>
        <v>0</v>
      </c>
      <c r="L20" s="77">
        <f t="shared" si="1"/>
        <v>0</v>
      </c>
      <c r="M20" s="98">
        <f t="shared" si="1"/>
        <v>108113.1</v>
      </c>
      <c r="N20" s="78">
        <f t="shared" si="1"/>
        <v>0</v>
      </c>
      <c r="O20" s="77">
        <f t="shared" si="1"/>
        <v>0</v>
      </c>
      <c r="P20" s="98">
        <f t="shared" si="1"/>
        <v>38200</v>
      </c>
      <c r="Q20" s="78">
        <f t="shared" si="1"/>
        <v>0</v>
      </c>
      <c r="R20" s="77">
        <f t="shared" si="1"/>
        <v>0</v>
      </c>
      <c r="S20" s="98">
        <f t="shared" si="1"/>
        <v>15801.189999999999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1500</v>
      </c>
      <c r="Z20" s="78">
        <f t="shared" si="1"/>
        <v>0</v>
      </c>
      <c r="AA20" s="77">
        <f t="shared" si="1"/>
        <v>0</v>
      </c>
      <c r="AB20" s="98">
        <f t="shared" si="1"/>
        <v>272118.44</v>
      </c>
      <c r="AC20" s="78">
        <f t="shared" si="1"/>
        <v>0</v>
      </c>
      <c r="AD20" s="77">
        <f t="shared" si="1"/>
        <v>0</v>
      </c>
      <c r="AE20" s="98">
        <f t="shared" si="1"/>
        <v>78782.63</v>
      </c>
      <c r="AF20" s="78">
        <f t="shared" si="1"/>
        <v>0</v>
      </c>
      <c r="AG20" s="77">
        <f t="shared" si="1"/>
        <v>0</v>
      </c>
      <c r="AH20" s="98">
        <f t="shared" si="1"/>
        <v>34500</v>
      </c>
      <c r="AI20" s="78">
        <f t="shared" si="1"/>
        <v>0</v>
      </c>
      <c r="AJ20" s="77">
        <f t="shared" si="1"/>
        <v>0</v>
      </c>
      <c r="AK20" s="98">
        <f t="shared" si="1"/>
        <v>552663.0700000001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9100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80376.72</v>
      </c>
      <c r="BJ20" s="78">
        <f t="shared" si="1"/>
        <v>0</v>
      </c>
      <c r="BK20" s="77">
        <f t="shared" si="1"/>
        <v>0</v>
      </c>
      <c r="BL20" s="98">
        <f t="shared" si="1"/>
        <v>19790.35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1926484.05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70000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19992.5</v>
      </c>
      <c r="AC24" s="89">
        <v>0</v>
      </c>
      <c r="AD24" s="101"/>
      <c r="AE24" s="97">
        <v>265000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362992.5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21490.12</v>
      </c>
      <c r="AR25" s="89">
        <v>0</v>
      </c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21490.12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70000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19992.5</v>
      </c>
      <c r="AC28" s="78">
        <f t="shared" si="3"/>
        <v>0</v>
      </c>
      <c r="AD28" s="77">
        <f t="shared" si="3"/>
        <v>0</v>
      </c>
      <c r="AE28" s="98">
        <f t="shared" si="3"/>
        <v>265000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21490.12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384482.62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57944.65000000001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57944.65000000001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57944.65000000001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57944.65000000001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461500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/>
      <c r="BU50" s="76"/>
      <c r="BV50" s="85">
        <f t="shared" si="9"/>
        <v>110150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0</v>
      </c>
      <c r="BU51" s="85"/>
      <c r="BV51" s="85">
        <f>BV49+BV50</f>
        <v>571650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677754.71</v>
      </c>
      <c r="E53" s="86">
        <f t="shared" si="11"/>
        <v>0</v>
      </c>
      <c r="F53" s="86">
        <f t="shared" si="11"/>
        <v>0</v>
      </c>
      <c r="G53" s="86">
        <f t="shared" si="11"/>
        <v>1000</v>
      </c>
      <c r="H53" s="86">
        <f t="shared" si="11"/>
        <v>0</v>
      </c>
      <c r="I53" s="86">
        <f t="shared" si="11"/>
        <v>0</v>
      </c>
      <c r="J53" s="86">
        <f t="shared" si="11"/>
        <v>36783.840000000004</v>
      </c>
      <c r="K53" s="86">
        <f t="shared" si="11"/>
        <v>0</v>
      </c>
      <c r="L53" s="86">
        <f t="shared" si="11"/>
        <v>0</v>
      </c>
      <c r="M53" s="86">
        <f t="shared" si="11"/>
        <v>108113.1</v>
      </c>
      <c r="N53" s="86">
        <f t="shared" si="11"/>
        <v>0</v>
      </c>
      <c r="O53" s="86">
        <f t="shared" si="11"/>
        <v>0</v>
      </c>
      <c r="P53" s="86">
        <f t="shared" si="11"/>
        <v>38200</v>
      </c>
      <c r="Q53" s="86">
        <f t="shared" si="11"/>
        <v>0</v>
      </c>
      <c r="R53" s="86">
        <f t="shared" si="11"/>
        <v>0</v>
      </c>
      <c r="S53" s="86">
        <f t="shared" si="11"/>
        <v>85801.19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1500</v>
      </c>
      <c r="Z53" s="86">
        <f t="shared" si="11"/>
        <v>0</v>
      </c>
      <c r="AA53" s="86">
        <f t="shared" si="11"/>
        <v>0</v>
      </c>
      <c r="AB53" s="86">
        <f t="shared" si="11"/>
        <v>292110.94</v>
      </c>
      <c r="AC53" s="86">
        <f t="shared" si="11"/>
        <v>0</v>
      </c>
      <c r="AD53" s="86">
        <f t="shared" si="11"/>
        <v>0</v>
      </c>
      <c r="AE53" s="86">
        <f t="shared" si="11"/>
        <v>343782.63</v>
      </c>
      <c r="AF53" s="86">
        <f t="shared" si="11"/>
        <v>0</v>
      </c>
      <c r="AG53" s="86">
        <f t="shared" si="11"/>
        <v>0</v>
      </c>
      <c r="AH53" s="86">
        <f t="shared" si="11"/>
        <v>34500</v>
      </c>
      <c r="AI53" s="86">
        <f t="shared" si="11"/>
        <v>0</v>
      </c>
      <c r="AJ53" s="86">
        <f t="shared" si="11"/>
        <v>0</v>
      </c>
      <c r="AK53" s="86">
        <f t="shared" si="11"/>
        <v>560663.0700000001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30590.12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80376.72</v>
      </c>
      <c r="BJ53" s="86">
        <f t="shared" si="11"/>
        <v>0</v>
      </c>
      <c r="BK53" s="86">
        <f t="shared" si="11"/>
        <v>0</v>
      </c>
      <c r="BL53" s="86">
        <f t="shared" si="11"/>
        <v>77735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571650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2940561.32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396387.64</v>
      </c>
      <c r="E10" s="89">
        <v>0</v>
      </c>
      <c r="F10" s="90"/>
      <c r="G10" s="88"/>
      <c r="H10" s="89"/>
      <c r="I10" s="90"/>
      <c r="J10" s="97">
        <v>31995.81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12526.300000000001</v>
      </c>
      <c r="AF10" s="89">
        <v>0</v>
      </c>
      <c r="AG10" s="90"/>
      <c r="AH10" s="91"/>
      <c r="AI10" s="89"/>
      <c r="AJ10" s="90"/>
      <c r="AK10" s="91">
        <v>37904.62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17143.64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495958.01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29348.190000000002</v>
      </c>
      <c r="E11" s="89">
        <v>0</v>
      </c>
      <c r="F11" s="90"/>
      <c r="G11" s="88"/>
      <c r="H11" s="89"/>
      <c r="I11" s="90"/>
      <c r="J11" s="97">
        <v>2288.03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1000</v>
      </c>
      <c r="AC11" s="89">
        <v>0</v>
      </c>
      <c r="AD11" s="90"/>
      <c r="AE11" s="91">
        <v>856.33</v>
      </c>
      <c r="AF11" s="89">
        <v>0</v>
      </c>
      <c r="AG11" s="90"/>
      <c r="AH11" s="91"/>
      <c r="AI11" s="89"/>
      <c r="AJ11" s="90"/>
      <c r="AK11" s="91">
        <v>2596.45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1177.14</v>
      </c>
      <c r="BJ11" s="89">
        <v>0</v>
      </c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37266.14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218821.58000000002</v>
      </c>
      <c r="E12" s="89">
        <v>0</v>
      </c>
      <c r="F12" s="90"/>
      <c r="G12" s="88">
        <v>1000</v>
      </c>
      <c r="H12" s="89">
        <v>0</v>
      </c>
      <c r="I12" s="90"/>
      <c r="J12" s="97">
        <v>2500</v>
      </c>
      <c r="K12" s="89">
        <v>0</v>
      </c>
      <c r="L12" s="101"/>
      <c r="M12" s="91">
        <v>62113.1</v>
      </c>
      <c r="N12" s="89">
        <v>0</v>
      </c>
      <c r="O12" s="90"/>
      <c r="P12" s="91">
        <v>36200</v>
      </c>
      <c r="Q12" s="89">
        <v>0</v>
      </c>
      <c r="R12" s="90"/>
      <c r="S12" s="91">
        <v>10801.189999999999</v>
      </c>
      <c r="T12" s="89">
        <v>0</v>
      </c>
      <c r="U12" s="90"/>
      <c r="V12" s="91"/>
      <c r="W12" s="89"/>
      <c r="X12" s="90"/>
      <c r="Y12" s="91"/>
      <c r="Z12" s="89"/>
      <c r="AA12" s="90"/>
      <c r="AB12" s="91">
        <v>93300</v>
      </c>
      <c r="AC12" s="89">
        <v>0</v>
      </c>
      <c r="AD12" s="90"/>
      <c r="AE12" s="91">
        <v>65400</v>
      </c>
      <c r="AF12" s="89">
        <v>0</v>
      </c>
      <c r="AG12" s="90"/>
      <c r="AH12" s="91">
        <v>34500</v>
      </c>
      <c r="AI12" s="89">
        <v>0</v>
      </c>
      <c r="AJ12" s="90"/>
      <c r="AK12" s="91">
        <v>31598</v>
      </c>
      <c r="AL12" s="89">
        <v>0</v>
      </c>
      <c r="AM12" s="90"/>
      <c r="AN12" s="91"/>
      <c r="AO12" s="89"/>
      <c r="AP12" s="90"/>
      <c r="AQ12" s="91">
        <v>9100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565333.87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10300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46000</v>
      </c>
      <c r="N13" s="89">
        <v>0</v>
      </c>
      <c r="O13" s="90"/>
      <c r="P13" s="91">
        <v>2000</v>
      </c>
      <c r="Q13" s="89">
        <v>0</v>
      </c>
      <c r="R13" s="90"/>
      <c r="S13" s="91">
        <v>5000</v>
      </c>
      <c r="T13" s="89">
        <v>0</v>
      </c>
      <c r="U13" s="90"/>
      <c r="V13" s="91"/>
      <c r="W13" s="89"/>
      <c r="X13" s="90"/>
      <c r="Y13" s="91">
        <v>1500</v>
      </c>
      <c r="Z13" s="89">
        <v>0</v>
      </c>
      <c r="AA13" s="90"/>
      <c r="AB13" s="91">
        <v>178343.92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480564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723707.92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16989.56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16989.56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20871.82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62055.94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82927.76000000001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677229.23</v>
      </c>
      <c r="E20" s="78">
        <f t="shared" si="1"/>
        <v>0</v>
      </c>
      <c r="F20" s="79">
        <f t="shared" si="1"/>
        <v>0</v>
      </c>
      <c r="G20" s="85">
        <f t="shared" si="1"/>
        <v>1000</v>
      </c>
      <c r="H20" s="78">
        <f t="shared" si="1"/>
        <v>0</v>
      </c>
      <c r="I20" s="79">
        <f t="shared" si="1"/>
        <v>0</v>
      </c>
      <c r="J20" s="98">
        <f t="shared" si="1"/>
        <v>36783.840000000004</v>
      </c>
      <c r="K20" s="78">
        <f t="shared" si="1"/>
        <v>0</v>
      </c>
      <c r="L20" s="77">
        <f t="shared" si="1"/>
        <v>0</v>
      </c>
      <c r="M20" s="98">
        <f t="shared" si="1"/>
        <v>108113.1</v>
      </c>
      <c r="N20" s="78">
        <f t="shared" si="1"/>
        <v>0</v>
      </c>
      <c r="O20" s="77">
        <f t="shared" si="1"/>
        <v>0</v>
      </c>
      <c r="P20" s="98">
        <f t="shared" si="1"/>
        <v>38200</v>
      </c>
      <c r="Q20" s="78">
        <f t="shared" si="1"/>
        <v>0</v>
      </c>
      <c r="R20" s="77">
        <f t="shared" si="1"/>
        <v>0</v>
      </c>
      <c r="S20" s="98">
        <f t="shared" si="1"/>
        <v>15801.189999999999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1500</v>
      </c>
      <c r="Z20" s="78">
        <f t="shared" si="1"/>
        <v>0</v>
      </c>
      <c r="AA20" s="77">
        <f t="shared" si="1"/>
        <v>0</v>
      </c>
      <c r="AB20" s="98">
        <f t="shared" si="1"/>
        <v>272643.92000000004</v>
      </c>
      <c r="AC20" s="78">
        <f t="shared" si="1"/>
        <v>0</v>
      </c>
      <c r="AD20" s="77">
        <f t="shared" si="1"/>
        <v>0</v>
      </c>
      <c r="AE20" s="98">
        <f t="shared" si="1"/>
        <v>78782.63</v>
      </c>
      <c r="AF20" s="78">
        <f t="shared" si="1"/>
        <v>0</v>
      </c>
      <c r="AG20" s="77">
        <f t="shared" si="1"/>
        <v>0</v>
      </c>
      <c r="AH20" s="98">
        <f t="shared" si="1"/>
        <v>34500</v>
      </c>
      <c r="AI20" s="78">
        <f t="shared" si="1"/>
        <v>0</v>
      </c>
      <c r="AJ20" s="77">
        <f t="shared" si="1"/>
        <v>0</v>
      </c>
      <c r="AK20" s="98">
        <f t="shared" si="1"/>
        <v>552663.0700000001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9100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80376.72</v>
      </c>
      <c r="BJ20" s="78">
        <f t="shared" si="1"/>
        <v>0</v>
      </c>
      <c r="BK20" s="77">
        <f t="shared" si="1"/>
        <v>0</v>
      </c>
      <c r="BL20" s="98">
        <f t="shared" si="1"/>
        <v>16989.56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1923683.26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19992.5</v>
      </c>
      <c r="AC24" s="89">
        <v>0</v>
      </c>
      <c r="AD24" s="101"/>
      <c r="AE24" s="97">
        <v>335000</v>
      </c>
      <c r="AF24" s="89">
        <v>0</v>
      </c>
      <c r="AG24" s="101"/>
      <c r="AH24" s="97"/>
      <c r="AI24" s="89"/>
      <c r="AJ24" s="101"/>
      <c r="AK24" s="97">
        <v>8000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362992.5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21490.12</v>
      </c>
      <c r="AR25" s="89">
        <v>0</v>
      </c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21490.12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19992.5</v>
      </c>
      <c r="AC28" s="78">
        <f t="shared" si="3"/>
        <v>0</v>
      </c>
      <c r="AD28" s="77">
        <f t="shared" si="3"/>
        <v>0</v>
      </c>
      <c r="AE28" s="98">
        <f t="shared" si="3"/>
        <v>335000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21490.12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384482.62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60745.44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60745.44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60745.44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60745.44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461500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461500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110150</v>
      </c>
      <c r="BS50" s="89">
        <v>0</v>
      </c>
      <c r="BT50" s="101"/>
      <c r="BU50" s="76"/>
      <c r="BV50" s="85">
        <f t="shared" si="9"/>
        <v>110150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571650</v>
      </c>
      <c r="BS51" s="78">
        <f>BS49+BS50</f>
        <v>0</v>
      </c>
      <c r="BT51" s="77">
        <f>BT49+BT50</f>
        <v>0</v>
      </c>
      <c r="BU51" s="85"/>
      <c r="BV51" s="85">
        <f>BV49+BV50</f>
        <v>571650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677229.23</v>
      </c>
      <c r="E53" s="86">
        <f t="shared" si="11"/>
        <v>0</v>
      </c>
      <c r="F53" s="86">
        <f t="shared" si="11"/>
        <v>0</v>
      </c>
      <c r="G53" s="86">
        <f t="shared" si="11"/>
        <v>1000</v>
      </c>
      <c r="H53" s="86">
        <f t="shared" si="11"/>
        <v>0</v>
      </c>
      <c r="I53" s="86">
        <f t="shared" si="11"/>
        <v>0</v>
      </c>
      <c r="J53" s="86">
        <f t="shared" si="11"/>
        <v>36783.840000000004</v>
      </c>
      <c r="K53" s="86">
        <f t="shared" si="11"/>
        <v>0</v>
      </c>
      <c r="L53" s="86">
        <f t="shared" si="11"/>
        <v>0</v>
      </c>
      <c r="M53" s="86">
        <f t="shared" si="11"/>
        <v>108113.1</v>
      </c>
      <c r="N53" s="86">
        <f t="shared" si="11"/>
        <v>0</v>
      </c>
      <c r="O53" s="86">
        <f t="shared" si="11"/>
        <v>0</v>
      </c>
      <c r="P53" s="86">
        <f t="shared" si="11"/>
        <v>38200</v>
      </c>
      <c r="Q53" s="86">
        <f t="shared" si="11"/>
        <v>0</v>
      </c>
      <c r="R53" s="86">
        <f t="shared" si="11"/>
        <v>0</v>
      </c>
      <c r="S53" s="86">
        <f t="shared" si="11"/>
        <v>15801.189999999999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1500</v>
      </c>
      <c r="Z53" s="86">
        <f t="shared" si="11"/>
        <v>0</v>
      </c>
      <c r="AA53" s="86">
        <f t="shared" si="11"/>
        <v>0</v>
      </c>
      <c r="AB53" s="86">
        <f t="shared" si="11"/>
        <v>292636.42000000004</v>
      </c>
      <c r="AC53" s="86">
        <f t="shared" si="11"/>
        <v>0</v>
      </c>
      <c r="AD53" s="86">
        <f t="shared" si="11"/>
        <v>0</v>
      </c>
      <c r="AE53" s="86">
        <f t="shared" si="11"/>
        <v>413782.63</v>
      </c>
      <c r="AF53" s="86">
        <f t="shared" si="11"/>
        <v>0</v>
      </c>
      <c r="AG53" s="86">
        <f t="shared" si="11"/>
        <v>0</v>
      </c>
      <c r="AH53" s="86">
        <f t="shared" si="11"/>
        <v>34500</v>
      </c>
      <c r="AI53" s="86">
        <f t="shared" si="11"/>
        <v>0</v>
      </c>
      <c r="AJ53" s="86">
        <f t="shared" si="11"/>
        <v>0</v>
      </c>
      <c r="AK53" s="86">
        <f t="shared" si="11"/>
        <v>560663.0700000001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30590.12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80376.72</v>
      </c>
      <c r="BJ53" s="86">
        <f t="shared" si="11"/>
        <v>0</v>
      </c>
      <c r="BK53" s="86">
        <f t="shared" si="11"/>
        <v>0</v>
      </c>
      <c r="BL53" s="86">
        <f t="shared" si="11"/>
        <v>77735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571650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2940561.32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2021-02-09T10:56:55Z</dcterms:modified>
  <cp:category/>
  <cp:version/>
  <cp:contentType/>
  <cp:contentStatus/>
</cp:coreProperties>
</file>