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<sst xmlns="http://schemas.openxmlformats.org/spreadsheetml/2006/main" count="870" uniqueCount="151">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</sst>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171857.74</v>
      </c>
      <c r="E5" s="38"/>
    </row>
    <row r="6" spans="2:5" ht="15">
      <c r="B6" s="8"/>
      <c r="C6" s="5" t="s">
        <v>5</v>
      </c>
      <c r="D6" s="39">
        <v>875978.51</v>
      </c>
      <c r="E6" s="40"/>
    </row>
    <row r="7" spans="2:5" ht="15">
      <c r="B7" s="8"/>
      <c r="C7" s="5" t="s">
        <v>6</v>
      </c>
      <c r="D7" s="39">
        <v>4507.850000000093</v>
      </c>
      <c r="E7" s="40"/>
    </row>
    <row r="8" spans="2:5" ht="15.75" thickBot="1">
      <c r="B8" s="9"/>
      <c r="C8" s="6" t="s">
        <v>7</v>
      </c>
      <c r="D8" s="41"/>
      <c r="E8" s="42">
        <v>1692718.61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339834.35</v>
      </c>
      <c r="E10" s="45">
        <v>545970.43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273891.86</v>
      </c>
      <c r="E14" s="45">
        <v>289568.82999999996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613726.21</v>
      </c>
      <c r="E16" s="51">
        <f>E10+E11+E12+E13+E14+E15</f>
        <v>835539.26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1217593.5999999999</v>
      </c>
      <c r="E18" s="45">
        <v>1421972.2999999998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1217593.5999999999</v>
      </c>
      <c r="E23" s="51">
        <f>E18+E19+E20+E21+E22</f>
        <v>1421972.2999999998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357099.97</v>
      </c>
      <c r="E25" s="45">
        <v>631505.6900000001</v>
      </c>
    </row>
    <row r="26" spans="2:5" ht="15">
      <c r="B26" s="13">
        <v>30200</v>
      </c>
      <c r="C26" s="54" t="s">
        <v>28</v>
      </c>
      <c r="D26" s="39">
        <v>300</v>
      </c>
      <c r="E26" s="45">
        <v>383.3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55203.23</v>
      </c>
      <c r="E29" s="50">
        <v>107207.45999999999</v>
      </c>
    </row>
    <row r="30" spans="2:5" ht="15.75" thickBot="1">
      <c r="B30" s="16">
        <v>30000</v>
      </c>
      <c r="C30" s="15" t="s">
        <v>32</v>
      </c>
      <c r="D30" s="48">
        <f>D25+D26+D27+D28+D29</f>
        <v>412603.19999999995</v>
      </c>
      <c r="E30" s="51">
        <f>E25+E26+E27+E28+E29</f>
        <v>739096.4500000001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191548.66999999998</v>
      </c>
      <c r="E33" s="59">
        <v>281905.25</v>
      </c>
    </row>
    <row r="34" spans="2:5" ht="15">
      <c r="B34" s="13">
        <v>40300</v>
      </c>
      <c r="C34" s="54" t="s">
        <v>37</v>
      </c>
      <c r="D34" s="61">
        <v>619221.8099999999</v>
      </c>
      <c r="E34" s="45">
        <v>957264.22</v>
      </c>
    </row>
    <row r="35" spans="2:5" ht="15">
      <c r="B35" s="13">
        <v>40400</v>
      </c>
      <c r="C35" s="54" t="s">
        <v>38</v>
      </c>
      <c r="D35" s="39">
        <v>8000</v>
      </c>
      <c r="E35" s="45">
        <v>26818.03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818770.48</v>
      </c>
      <c r="E37" s="51">
        <f>E32+E33+E34+E35+E36</f>
        <v>1265987.5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62030.4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62030.4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>
        <v>457012.45999999996</v>
      </c>
    </row>
    <row r="55" spans="2:5" ht="15">
      <c r="B55" s="13">
        <v>90200</v>
      </c>
      <c r="C55" s="54" t="s">
        <v>62</v>
      </c>
      <c r="D55" s="61">
        <v>118574.91</v>
      </c>
      <c r="E55" s="62">
        <v>123360.19</v>
      </c>
    </row>
    <row r="56" spans="2:5" ht="15.75" thickBot="1">
      <c r="B56" s="16">
        <v>90000</v>
      </c>
      <c r="C56" s="15" t="s">
        <v>63</v>
      </c>
      <c r="D56" s="48">
        <f>D54+D55</f>
        <v>573074.91</v>
      </c>
      <c r="E56" s="51">
        <f>E54+E55</f>
        <v>580372.6499999999</v>
      </c>
    </row>
    <row r="57" spans="2:5" ht="16.5" thickBot="1" thickTop="1">
      <c r="B57" s="109" t="s">
        <v>64</v>
      </c>
      <c r="C57" s="110"/>
      <c r="D57" s="52">
        <f>D16+D23+D30+D37+D43+D49+D52+D56</f>
        <v>3635768.4</v>
      </c>
      <c r="E57" s="55">
        <f>E16+E23+E30+E37+E43+E49+E52+E56</f>
        <v>4904998.5600000005</v>
      </c>
    </row>
    <row r="58" spans="2:5" ht="16.5" thickBot="1" thickTop="1">
      <c r="B58" s="109" t="s">
        <v>65</v>
      </c>
      <c r="C58" s="110"/>
      <c r="D58" s="52">
        <f>D57+D5+D6+D7+D8</f>
        <v>4688112.5</v>
      </c>
      <c r="E58" s="55">
        <f>E57+E5+E6+E7+E8</f>
        <v>6597717.170000001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339834.35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273891.86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613726.21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1154916.14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1154916.14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349700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54386.23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404386.23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30717.37</v>
      </c>
      <c r="E33" s="59"/>
    </row>
    <row r="34" spans="2:5" ht="15">
      <c r="B34" s="13">
        <v>40300</v>
      </c>
      <c r="C34" s="54" t="s">
        <v>37</v>
      </c>
      <c r="D34" s="61">
        <v>2400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41117.369999999995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/>
    </row>
    <row r="55" spans="2:5" ht="15">
      <c r="B55" s="13">
        <v>90200</v>
      </c>
      <c r="C55" s="54" t="s">
        <v>62</v>
      </c>
      <c r="D55" s="61">
        <v>118574.91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573074.91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2787220.8600000003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2787220.8600000003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339834.35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273891.86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613726.21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1154916.14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1154916.14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349700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54386.23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404386.23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2400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10400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/>
    </row>
    <row r="55" spans="2:5" ht="15">
      <c r="B55" s="13">
        <v>90200</v>
      </c>
      <c r="C55" s="54" t="s">
        <v>62</v>
      </c>
      <c r="D55" s="61">
        <v>118574.91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573074.91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2756503.49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2756503.49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359804.01</v>
      </c>
      <c r="E10" s="89">
        <v>0</v>
      </c>
      <c r="F10" s="90">
        <v>367822.68000000005</v>
      </c>
      <c r="G10" s="88"/>
      <c r="H10" s="89"/>
      <c r="I10" s="90"/>
      <c r="J10" s="97">
        <v>29715</v>
      </c>
      <c r="K10" s="89">
        <v>0</v>
      </c>
      <c r="L10" s="101">
        <v>29715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59761.939999999995</v>
      </c>
      <c r="AL10" s="89">
        <v>0</v>
      </c>
      <c r="AM10" s="90">
        <v>59761.939999999995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6350.43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455631.38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457299.62000000005</v>
      </c>
    </row>
    <row r="11" spans="2:76" ht="15">
      <c r="B11" s="13">
        <v>102</v>
      </c>
      <c r="C11" s="25" t="s">
        <v>92</v>
      </c>
      <c r="D11" s="88">
        <v>25303.780000000002</v>
      </c>
      <c r="E11" s="89">
        <v>0</v>
      </c>
      <c r="F11" s="90">
        <v>25461.84</v>
      </c>
      <c r="G11" s="88"/>
      <c r="H11" s="89"/>
      <c r="I11" s="90"/>
      <c r="J11" s="97">
        <v>2131.67</v>
      </c>
      <c r="K11" s="89">
        <v>0</v>
      </c>
      <c r="L11" s="101">
        <v>2131.67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>
        <v>1000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4123.719999999999</v>
      </c>
      <c r="AL11" s="89">
        <v>0</v>
      </c>
      <c r="AM11" s="90">
        <v>4123.719999999999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436.02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32995.19</v>
      </c>
      <c r="BW11" s="77">
        <f t="shared" si="1"/>
        <v>0</v>
      </c>
      <c r="BX11" s="79">
        <f t="shared" si="2"/>
        <v>32717.230000000003</v>
      </c>
    </row>
    <row r="12" spans="2:76" ht="15">
      <c r="B12" s="13">
        <v>103</v>
      </c>
      <c r="C12" s="25" t="s">
        <v>93</v>
      </c>
      <c r="D12" s="88">
        <v>201868.91999999998</v>
      </c>
      <c r="E12" s="89">
        <v>0</v>
      </c>
      <c r="F12" s="90">
        <v>228692.46</v>
      </c>
      <c r="G12" s="88">
        <v>2952</v>
      </c>
      <c r="H12" s="89">
        <v>0</v>
      </c>
      <c r="I12" s="90">
        <v>3000</v>
      </c>
      <c r="J12" s="97">
        <v>3200</v>
      </c>
      <c r="K12" s="89">
        <v>0</v>
      </c>
      <c r="L12" s="101">
        <v>5671.41</v>
      </c>
      <c r="M12" s="91">
        <v>62875.25</v>
      </c>
      <c r="N12" s="89">
        <v>0</v>
      </c>
      <c r="O12" s="90">
        <v>78124.85</v>
      </c>
      <c r="P12" s="91">
        <v>39009.07</v>
      </c>
      <c r="Q12" s="89">
        <v>0</v>
      </c>
      <c r="R12" s="90">
        <v>49320.409999999996</v>
      </c>
      <c r="S12" s="91">
        <v>13366.55</v>
      </c>
      <c r="T12" s="89">
        <v>0</v>
      </c>
      <c r="U12" s="90">
        <v>18055.4</v>
      </c>
      <c r="V12" s="91"/>
      <c r="W12" s="89"/>
      <c r="X12" s="90"/>
      <c r="Y12" s="91"/>
      <c r="Z12" s="89"/>
      <c r="AA12" s="90"/>
      <c r="AB12" s="91">
        <v>96166.2</v>
      </c>
      <c r="AC12" s="89">
        <v>0</v>
      </c>
      <c r="AD12" s="90">
        <v>116844.8</v>
      </c>
      <c r="AE12" s="91">
        <v>101241.3</v>
      </c>
      <c r="AF12" s="89">
        <v>0</v>
      </c>
      <c r="AG12" s="90">
        <v>119104.85</v>
      </c>
      <c r="AH12" s="91">
        <v>30882.56</v>
      </c>
      <c r="AI12" s="89">
        <v>0</v>
      </c>
      <c r="AJ12" s="90">
        <v>30882.56</v>
      </c>
      <c r="AK12" s="91">
        <v>189940.5</v>
      </c>
      <c r="AL12" s="89">
        <v>0</v>
      </c>
      <c r="AM12" s="90">
        <v>260743.43</v>
      </c>
      <c r="AN12" s="91"/>
      <c r="AO12" s="89"/>
      <c r="AP12" s="90"/>
      <c r="AQ12" s="91">
        <v>9900</v>
      </c>
      <c r="AR12" s="89">
        <v>0</v>
      </c>
      <c r="AS12" s="90">
        <v>12588.130000000003</v>
      </c>
      <c r="AT12" s="91">
        <v>19323.41</v>
      </c>
      <c r="AU12" s="89">
        <v>0</v>
      </c>
      <c r="AV12" s="90">
        <v>20952.59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770725.76</v>
      </c>
      <c r="BW12" s="77">
        <f t="shared" si="1"/>
        <v>0</v>
      </c>
      <c r="BX12" s="79">
        <f t="shared" si="2"/>
        <v>943980.8899999999</v>
      </c>
    </row>
    <row r="13" spans="2:76" ht="15">
      <c r="B13" s="13">
        <v>104</v>
      </c>
      <c r="C13" s="25" t="s">
        <v>19</v>
      </c>
      <c r="D13" s="88">
        <v>7300</v>
      </c>
      <c r="E13" s="89">
        <v>0</v>
      </c>
      <c r="F13" s="90">
        <v>7346.11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74000</v>
      </c>
      <c r="N13" s="89">
        <v>0</v>
      </c>
      <c r="O13" s="90">
        <v>112678.65</v>
      </c>
      <c r="P13" s="91">
        <v>29400</v>
      </c>
      <c r="Q13" s="89">
        <v>0</v>
      </c>
      <c r="R13" s="90">
        <v>37400</v>
      </c>
      <c r="S13" s="91">
        <v>20500</v>
      </c>
      <c r="T13" s="89">
        <v>0</v>
      </c>
      <c r="U13" s="90">
        <v>25795.5</v>
      </c>
      <c r="V13" s="91"/>
      <c r="W13" s="89"/>
      <c r="X13" s="90"/>
      <c r="Y13" s="91">
        <v>1500</v>
      </c>
      <c r="Z13" s="89">
        <v>0</v>
      </c>
      <c r="AA13" s="90">
        <v>3500</v>
      </c>
      <c r="AB13" s="91">
        <v>183962.38</v>
      </c>
      <c r="AC13" s="89">
        <v>0</v>
      </c>
      <c r="AD13" s="90">
        <v>183962.38</v>
      </c>
      <c r="AE13" s="91"/>
      <c r="AF13" s="89"/>
      <c r="AG13" s="90"/>
      <c r="AH13" s="91">
        <v>8447.46</v>
      </c>
      <c r="AI13" s="89">
        <v>0</v>
      </c>
      <c r="AJ13" s="90">
        <v>10447.46</v>
      </c>
      <c r="AK13" s="91">
        <v>350058.58999999997</v>
      </c>
      <c r="AL13" s="89">
        <v>0</v>
      </c>
      <c r="AM13" s="90">
        <v>415919.45000000007</v>
      </c>
      <c r="AN13" s="91"/>
      <c r="AO13" s="89"/>
      <c r="AP13" s="90"/>
      <c r="AQ13" s="91">
        <v>1200</v>
      </c>
      <c r="AR13" s="89">
        <v>0</v>
      </c>
      <c r="AS13" s="90">
        <v>3600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676368.4299999999</v>
      </c>
      <c r="BW13" s="77">
        <f t="shared" si="1"/>
        <v>0</v>
      </c>
      <c r="BX13" s="79">
        <f t="shared" si="2"/>
        <v>800649.55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30225.76</v>
      </c>
      <c r="BM16" s="89">
        <v>0</v>
      </c>
      <c r="BN16" s="90">
        <v>30225.76</v>
      </c>
      <c r="BO16" s="91"/>
      <c r="BP16" s="89"/>
      <c r="BQ16" s="90"/>
      <c r="BR16" s="97"/>
      <c r="BS16" s="89"/>
      <c r="BT16" s="101"/>
      <c r="BU16" s="76"/>
      <c r="BV16" s="85">
        <f t="shared" si="0"/>
        <v>30225.76</v>
      </c>
      <c r="BW16" s="77">
        <f t="shared" si="1"/>
        <v>0</v>
      </c>
      <c r="BX16" s="79">
        <f t="shared" si="2"/>
        <v>30225.76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3029.94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3029.94</v>
      </c>
    </row>
    <row r="19" spans="2:76" ht="15">
      <c r="B19" s="13">
        <v>110</v>
      </c>
      <c r="C19" s="25" t="s">
        <v>98</v>
      </c>
      <c r="D19" s="88">
        <v>23611.96</v>
      </c>
      <c r="E19" s="89">
        <v>0</v>
      </c>
      <c r="F19" s="90">
        <v>23611.96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40217.590000000004</v>
      </c>
      <c r="BJ19" s="89">
        <v>0</v>
      </c>
      <c r="BK19" s="101">
        <v>7000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63829.55</v>
      </c>
      <c r="BW19" s="77">
        <f t="shared" si="1"/>
        <v>0</v>
      </c>
      <c r="BX19" s="79">
        <f t="shared" si="2"/>
        <v>30611.96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619888.6699999999</v>
      </c>
      <c r="E20" s="78">
        <f t="shared" si="3"/>
        <v>0</v>
      </c>
      <c r="F20" s="79">
        <f t="shared" si="3"/>
        <v>655964.99</v>
      </c>
      <c r="G20" s="85">
        <f t="shared" si="3"/>
        <v>2952</v>
      </c>
      <c r="H20" s="78">
        <f t="shared" si="3"/>
        <v>0</v>
      </c>
      <c r="I20" s="79">
        <f t="shared" si="3"/>
        <v>3000</v>
      </c>
      <c r="J20" s="98">
        <f t="shared" si="3"/>
        <v>35046.67</v>
      </c>
      <c r="K20" s="78">
        <f t="shared" si="3"/>
        <v>0</v>
      </c>
      <c r="L20" s="77">
        <f t="shared" si="3"/>
        <v>37518.08</v>
      </c>
      <c r="M20" s="98">
        <f t="shared" si="3"/>
        <v>136875.25</v>
      </c>
      <c r="N20" s="78">
        <f t="shared" si="3"/>
        <v>0</v>
      </c>
      <c r="O20" s="77">
        <f t="shared" si="3"/>
        <v>190803.5</v>
      </c>
      <c r="P20" s="98">
        <f t="shared" si="3"/>
        <v>68409.07</v>
      </c>
      <c r="Q20" s="78">
        <f t="shared" si="3"/>
        <v>0</v>
      </c>
      <c r="R20" s="77">
        <f t="shared" si="3"/>
        <v>86720.41</v>
      </c>
      <c r="S20" s="98">
        <f t="shared" si="3"/>
        <v>33866.55</v>
      </c>
      <c r="T20" s="78">
        <f t="shared" si="3"/>
        <v>0</v>
      </c>
      <c r="U20" s="77">
        <f t="shared" si="3"/>
        <v>43850.9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1500</v>
      </c>
      <c r="Z20" s="78">
        <f t="shared" si="3"/>
        <v>0</v>
      </c>
      <c r="AA20" s="77">
        <f t="shared" si="3"/>
        <v>3500</v>
      </c>
      <c r="AB20" s="98">
        <f t="shared" si="3"/>
        <v>281128.58</v>
      </c>
      <c r="AC20" s="78">
        <f t="shared" si="3"/>
        <v>0</v>
      </c>
      <c r="AD20" s="77">
        <f t="shared" si="3"/>
        <v>301807.18</v>
      </c>
      <c r="AE20" s="98">
        <f t="shared" si="3"/>
        <v>101241.3</v>
      </c>
      <c r="AF20" s="78">
        <f t="shared" si="3"/>
        <v>0</v>
      </c>
      <c r="AG20" s="77">
        <f t="shared" si="3"/>
        <v>119104.85</v>
      </c>
      <c r="AH20" s="98">
        <f t="shared" si="3"/>
        <v>39330.020000000004</v>
      </c>
      <c r="AI20" s="78">
        <f t="shared" si="3"/>
        <v>0</v>
      </c>
      <c r="AJ20" s="77">
        <f t="shared" si="3"/>
        <v>41330.020000000004</v>
      </c>
      <c r="AK20" s="98">
        <f t="shared" si="3"/>
        <v>603884.75</v>
      </c>
      <c r="AL20" s="78">
        <f t="shared" si="3"/>
        <v>0</v>
      </c>
      <c r="AM20" s="77">
        <f t="shared" si="3"/>
        <v>740548.54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11100</v>
      </c>
      <c r="AR20" s="78">
        <f t="shared" si="3"/>
        <v>0</v>
      </c>
      <c r="AS20" s="77">
        <f t="shared" si="3"/>
        <v>16188.130000000003</v>
      </c>
      <c r="AT20" s="98">
        <f t="shared" si="3"/>
        <v>19323.41</v>
      </c>
      <c r="AU20" s="78">
        <f t="shared" si="3"/>
        <v>0</v>
      </c>
      <c r="AV20" s="77">
        <f t="shared" si="3"/>
        <v>20952.59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47004.04000000001</v>
      </c>
      <c r="BJ20" s="78">
        <f t="shared" si="3"/>
        <v>0</v>
      </c>
      <c r="BK20" s="77">
        <f t="shared" si="3"/>
        <v>7000</v>
      </c>
      <c r="BL20" s="98">
        <f t="shared" si="3"/>
        <v>30225.76</v>
      </c>
      <c r="BM20" s="78">
        <f t="shared" si="3"/>
        <v>0</v>
      </c>
      <c r="BN20" s="77">
        <f t="shared" si="3"/>
        <v>30225.76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2031776.07</v>
      </c>
      <c r="BW20" s="77">
        <f>BW10+BW11+BW12+BW13+BW14+BW15+BW16+BW17+BW18+BW19</f>
        <v>0</v>
      </c>
      <c r="BX20" s="95">
        <f>BX10+BX11+BX12+BX13+BX14+BX15+BX16+BX17+BX18+BX19</f>
        <v>2298514.9499999997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273404.21</v>
      </c>
      <c r="E24" s="89">
        <v>0</v>
      </c>
      <c r="F24" s="90">
        <v>277003.21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311331.97</v>
      </c>
      <c r="N24" s="89">
        <v>0</v>
      </c>
      <c r="O24" s="101">
        <v>314342.56999999995</v>
      </c>
      <c r="P24" s="97">
        <v>1105.74</v>
      </c>
      <c r="Q24" s="89">
        <v>0</v>
      </c>
      <c r="R24" s="101">
        <v>1105.74</v>
      </c>
      <c r="S24" s="97">
        <v>130000</v>
      </c>
      <c r="T24" s="89">
        <v>0</v>
      </c>
      <c r="U24" s="101">
        <v>130000</v>
      </c>
      <c r="V24" s="97">
        <v>0</v>
      </c>
      <c r="W24" s="89">
        <v>0</v>
      </c>
      <c r="X24" s="101">
        <v>0</v>
      </c>
      <c r="Y24" s="97">
        <v>872756.3099999999</v>
      </c>
      <c r="Z24" s="89">
        <v>0</v>
      </c>
      <c r="AA24" s="101">
        <v>878590.97</v>
      </c>
      <c r="AB24" s="97">
        <v>74088.41</v>
      </c>
      <c r="AC24" s="89">
        <v>0</v>
      </c>
      <c r="AD24" s="101">
        <v>74088.41</v>
      </c>
      <c r="AE24" s="97">
        <v>196635.78999999998</v>
      </c>
      <c r="AF24" s="89">
        <v>0</v>
      </c>
      <c r="AG24" s="101">
        <v>199135.78999999998</v>
      </c>
      <c r="AH24" s="97"/>
      <c r="AI24" s="89"/>
      <c r="AJ24" s="101"/>
      <c r="AK24" s="97">
        <v>9990.09</v>
      </c>
      <c r="AL24" s="89">
        <v>0</v>
      </c>
      <c r="AM24" s="101">
        <v>9990.09</v>
      </c>
      <c r="AN24" s="97"/>
      <c r="AO24" s="89"/>
      <c r="AP24" s="101"/>
      <c r="AQ24" s="97">
        <v>4845.84</v>
      </c>
      <c r="AR24" s="89">
        <v>0</v>
      </c>
      <c r="AS24" s="101">
        <v>4845.84</v>
      </c>
      <c r="AT24" s="97"/>
      <c r="AU24" s="89"/>
      <c r="AV24" s="101"/>
      <c r="AW24" s="97">
        <v>37033.56</v>
      </c>
      <c r="AX24" s="89">
        <v>0</v>
      </c>
      <c r="AY24" s="101">
        <v>37033.56</v>
      </c>
      <c r="AZ24" s="97">
        <v>56847.2</v>
      </c>
      <c r="BA24" s="89">
        <v>0</v>
      </c>
      <c r="BB24" s="101">
        <v>56847.2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1968039.12</v>
      </c>
      <c r="BW24" s="77">
        <f t="shared" si="4"/>
        <v>0</v>
      </c>
      <c r="BX24" s="79">
        <f t="shared" si="4"/>
        <v>1982983.3800000001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15000</v>
      </c>
      <c r="AC25" s="89">
        <v>0</v>
      </c>
      <c r="AD25" s="101">
        <v>30000</v>
      </c>
      <c r="AE25" s="97"/>
      <c r="AF25" s="89"/>
      <c r="AG25" s="101"/>
      <c r="AH25" s="97"/>
      <c r="AI25" s="89"/>
      <c r="AJ25" s="101"/>
      <c r="AK25" s="97">
        <v>1147.2</v>
      </c>
      <c r="AL25" s="89">
        <v>0</v>
      </c>
      <c r="AM25" s="101">
        <v>1147.2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16147.2</v>
      </c>
      <c r="BW25" s="77">
        <f t="shared" si="4"/>
        <v>0</v>
      </c>
      <c r="BX25" s="79">
        <f t="shared" si="4"/>
        <v>31147.2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17588.78</v>
      </c>
      <c r="AR26" s="89">
        <v>0</v>
      </c>
      <c r="AS26" s="101">
        <v>19417.219999999998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17588.78</v>
      </c>
      <c r="BW26" s="77">
        <f t="shared" si="4"/>
        <v>0</v>
      </c>
      <c r="BX26" s="79">
        <f t="shared" si="4"/>
        <v>19417.219999999998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11299.71</v>
      </c>
      <c r="Z27" s="89">
        <v>0</v>
      </c>
      <c r="AA27" s="101">
        <v>11299.71</v>
      </c>
      <c r="AB27" s="97">
        <v>17774.18</v>
      </c>
      <c r="AC27" s="89">
        <v>0</v>
      </c>
      <c r="AD27" s="101">
        <v>17774.18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29073.89</v>
      </c>
      <c r="BW27" s="77">
        <f t="shared" si="4"/>
        <v>0</v>
      </c>
      <c r="BX27" s="79">
        <f t="shared" si="4"/>
        <v>29073.89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273404.21</v>
      </c>
      <c r="E28" s="78">
        <f t="shared" si="5"/>
        <v>0</v>
      </c>
      <c r="F28" s="79">
        <f t="shared" si="5"/>
        <v>277003.21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311331.97</v>
      </c>
      <c r="N28" s="78">
        <f t="shared" si="5"/>
        <v>0</v>
      </c>
      <c r="O28" s="77">
        <f t="shared" si="5"/>
        <v>314342.56999999995</v>
      </c>
      <c r="P28" s="98">
        <f t="shared" si="5"/>
        <v>1105.74</v>
      </c>
      <c r="Q28" s="78">
        <f t="shared" si="5"/>
        <v>0</v>
      </c>
      <c r="R28" s="77">
        <f t="shared" si="5"/>
        <v>1105.74</v>
      </c>
      <c r="S28" s="98">
        <f t="shared" si="5"/>
        <v>130000</v>
      </c>
      <c r="T28" s="78">
        <f t="shared" si="5"/>
        <v>0</v>
      </c>
      <c r="U28" s="77">
        <f t="shared" si="5"/>
        <v>130000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884056.0199999999</v>
      </c>
      <c r="Z28" s="78">
        <f t="shared" si="5"/>
        <v>0</v>
      </c>
      <c r="AA28" s="77">
        <f t="shared" si="5"/>
        <v>889890.6799999999</v>
      </c>
      <c r="AB28" s="98">
        <f t="shared" si="5"/>
        <v>106862.59</v>
      </c>
      <c r="AC28" s="78">
        <f t="shared" si="5"/>
        <v>0</v>
      </c>
      <c r="AD28" s="77">
        <f t="shared" si="5"/>
        <v>121862.59</v>
      </c>
      <c r="AE28" s="98">
        <f t="shared" si="5"/>
        <v>196635.78999999998</v>
      </c>
      <c r="AF28" s="78">
        <f t="shared" si="5"/>
        <v>0</v>
      </c>
      <c r="AG28" s="77">
        <f t="shared" si="5"/>
        <v>199135.78999999998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11137.29</v>
      </c>
      <c r="AL28" s="78">
        <f t="shared" si="6"/>
        <v>0</v>
      </c>
      <c r="AM28" s="77">
        <f t="shared" si="6"/>
        <v>11137.29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22434.62</v>
      </c>
      <c r="AR28" s="78">
        <f t="shared" si="6"/>
        <v>0</v>
      </c>
      <c r="AS28" s="77">
        <f t="shared" si="6"/>
        <v>24263.059999999998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37033.56</v>
      </c>
      <c r="AX28" s="78">
        <f t="shared" si="6"/>
        <v>0</v>
      </c>
      <c r="AY28" s="77">
        <f t="shared" si="6"/>
        <v>37033.56</v>
      </c>
      <c r="AZ28" s="98">
        <f t="shared" si="6"/>
        <v>56847.2</v>
      </c>
      <c r="BA28" s="78">
        <f t="shared" si="6"/>
        <v>0</v>
      </c>
      <c r="BB28" s="77">
        <f t="shared" si="6"/>
        <v>56847.2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2030848.99</v>
      </c>
      <c r="BW28" s="77">
        <f>BW23+BW24+BW25+BW26+BW27</f>
        <v>0</v>
      </c>
      <c r="BX28" s="95">
        <f>BX23+BX24+BX25+BX26+BX27</f>
        <v>2062621.69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52412.53</v>
      </c>
      <c r="BM40" s="89">
        <v>0</v>
      </c>
      <c r="BN40" s="101">
        <v>52412.53</v>
      </c>
      <c r="BO40" s="97"/>
      <c r="BP40" s="89"/>
      <c r="BQ40" s="101"/>
      <c r="BR40" s="97"/>
      <c r="BS40" s="89"/>
      <c r="BT40" s="101"/>
      <c r="BU40" s="76"/>
      <c r="BV40" s="85">
        <f t="shared" si="10"/>
        <v>52412.53</v>
      </c>
      <c r="BW40" s="77">
        <f t="shared" si="10"/>
        <v>0</v>
      </c>
      <c r="BX40" s="79">
        <f t="shared" si="10"/>
        <v>52412.53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52412.53</v>
      </c>
      <c r="BM42" s="78">
        <f t="shared" si="12"/>
        <v>0</v>
      </c>
      <c r="BN42" s="77">
        <f t="shared" si="12"/>
        <v>52412.53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52412.53</v>
      </c>
      <c r="BW42" s="77">
        <f>BW38+BW39+BW40+BW41</f>
        <v>0</v>
      </c>
      <c r="BX42" s="95">
        <f>BX38+BX39+BX40+BX41</f>
        <v>52412.53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>
        <v>459631.26</v>
      </c>
      <c r="BU49" s="76"/>
      <c r="BV49" s="85">
        <f aca="true" t="shared" si="15" ref="BV49:BX50">D49+G49+J49+M49+P49+S49+V49+Y49+AB49+AE49+AH49+AK49+AN49+AQ49+AT49+AW49+AZ49+BC49+BF49+BI49+BL49+BO49+BR49</f>
        <v>454500</v>
      </c>
      <c r="BW49" s="77">
        <f t="shared" si="15"/>
        <v>0</v>
      </c>
      <c r="BX49" s="79">
        <f t="shared" si="15"/>
        <v>459631.26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118574.91</v>
      </c>
      <c r="BS50" s="89">
        <v>0</v>
      </c>
      <c r="BT50" s="101">
        <v>126996.34000000001</v>
      </c>
      <c r="BU50" s="76"/>
      <c r="BV50" s="85">
        <f t="shared" si="15"/>
        <v>118574.91</v>
      </c>
      <c r="BW50" s="77">
        <f t="shared" si="15"/>
        <v>0</v>
      </c>
      <c r="BX50" s="79">
        <f t="shared" si="15"/>
        <v>126996.34000000001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573074.91</v>
      </c>
      <c r="BS51" s="78">
        <f>BS49+BS50</f>
        <v>0</v>
      </c>
      <c r="BT51" s="77">
        <f>BT49+BT50</f>
        <v>586627.6</v>
      </c>
      <c r="BU51" s="85"/>
      <c r="BV51" s="85">
        <f>BV49+BV50</f>
        <v>573074.91</v>
      </c>
      <c r="BW51" s="77">
        <f>BW49+BW50</f>
        <v>0</v>
      </c>
      <c r="BX51" s="95">
        <f>BX49+BX50</f>
        <v>586627.6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893292.8799999999</v>
      </c>
      <c r="E53" s="86">
        <f t="shared" si="18"/>
        <v>0</v>
      </c>
      <c r="F53" s="86">
        <f t="shared" si="18"/>
        <v>932968.2</v>
      </c>
      <c r="G53" s="86">
        <f t="shared" si="18"/>
        <v>2952</v>
      </c>
      <c r="H53" s="86">
        <f t="shared" si="18"/>
        <v>0</v>
      </c>
      <c r="I53" s="86">
        <f t="shared" si="18"/>
        <v>3000</v>
      </c>
      <c r="J53" s="86">
        <f t="shared" si="18"/>
        <v>35046.67</v>
      </c>
      <c r="K53" s="86">
        <f t="shared" si="18"/>
        <v>0</v>
      </c>
      <c r="L53" s="86">
        <f t="shared" si="18"/>
        <v>37518.08</v>
      </c>
      <c r="M53" s="86">
        <f t="shared" si="18"/>
        <v>448207.22</v>
      </c>
      <c r="N53" s="86">
        <f t="shared" si="18"/>
        <v>0</v>
      </c>
      <c r="O53" s="86">
        <f t="shared" si="18"/>
        <v>505146.06999999995</v>
      </c>
      <c r="P53" s="86">
        <f t="shared" si="18"/>
        <v>69514.81000000001</v>
      </c>
      <c r="Q53" s="86">
        <f t="shared" si="18"/>
        <v>0</v>
      </c>
      <c r="R53" s="86">
        <f t="shared" si="18"/>
        <v>87826.15000000001</v>
      </c>
      <c r="S53" s="86">
        <f t="shared" si="18"/>
        <v>163866.55</v>
      </c>
      <c r="T53" s="86">
        <f t="shared" si="18"/>
        <v>0</v>
      </c>
      <c r="U53" s="86">
        <f t="shared" si="18"/>
        <v>173850.9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885556.0199999999</v>
      </c>
      <c r="Z53" s="86">
        <f t="shared" si="18"/>
        <v>0</v>
      </c>
      <c r="AA53" s="86">
        <f t="shared" si="18"/>
        <v>893390.6799999999</v>
      </c>
      <c r="AB53" s="86">
        <f t="shared" si="18"/>
        <v>387991.17000000004</v>
      </c>
      <c r="AC53" s="86">
        <f t="shared" si="18"/>
        <v>0</v>
      </c>
      <c r="AD53" s="86">
        <f t="shared" si="18"/>
        <v>423669.77</v>
      </c>
      <c r="AE53" s="86">
        <f t="shared" si="18"/>
        <v>297877.08999999997</v>
      </c>
      <c r="AF53" s="86">
        <f t="shared" si="18"/>
        <v>0</v>
      </c>
      <c r="AG53" s="86">
        <f t="shared" si="18"/>
        <v>318240.64</v>
      </c>
      <c r="AH53" s="86">
        <f t="shared" si="18"/>
        <v>39330.020000000004</v>
      </c>
      <c r="AI53" s="86">
        <f t="shared" si="18"/>
        <v>0</v>
      </c>
      <c r="AJ53" s="86">
        <f aca="true" t="shared" si="19" ref="AJ53:BT53">AJ20+AJ28+AJ35+AJ42+AJ46+AJ51</f>
        <v>41330.020000000004</v>
      </c>
      <c r="AK53" s="86">
        <f t="shared" si="19"/>
        <v>615022.04</v>
      </c>
      <c r="AL53" s="86">
        <f t="shared" si="19"/>
        <v>0</v>
      </c>
      <c r="AM53" s="86">
        <f t="shared" si="19"/>
        <v>751685.8300000001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33534.619999999995</v>
      </c>
      <c r="AR53" s="86">
        <f t="shared" si="19"/>
        <v>0</v>
      </c>
      <c r="AS53" s="86">
        <f t="shared" si="19"/>
        <v>40451.19</v>
      </c>
      <c r="AT53" s="86">
        <f t="shared" si="19"/>
        <v>19323.41</v>
      </c>
      <c r="AU53" s="86">
        <f t="shared" si="19"/>
        <v>0</v>
      </c>
      <c r="AV53" s="86">
        <f t="shared" si="19"/>
        <v>20952.59</v>
      </c>
      <c r="AW53" s="86">
        <f t="shared" si="19"/>
        <v>37033.56</v>
      </c>
      <c r="AX53" s="86">
        <f t="shared" si="19"/>
        <v>0</v>
      </c>
      <c r="AY53" s="86">
        <f t="shared" si="19"/>
        <v>37033.56</v>
      </c>
      <c r="AZ53" s="86">
        <f t="shared" si="19"/>
        <v>56847.2</v>
      </c>
      <c r="BA53" s="86">
        <f t="shared" si="19"/>
        <v>0</v>
      </c>
      <c r="BB53" s="86">
        <f t="shared" si="19"/>
        <v>56847.2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47004.04000000001</v>
      </c>
      <c r="BJ53" s="86">
        <f t="shared" si="19"/>
        <v>0</v>
      </c>
      <c r="BK53" s="86">
        <f t="shared" si="19"/>
        <v>7000</v>
      </c>
      <c r="BL53" s="86">
        <f t="shared" si="19"/>
        <v>82638.29</v>
      </c>
      <c r="BM53" s="86">
        <f t="shared" si="19"/>
        <v>0</v>
      </c>
      <c r="BN53" s="86">
        <f t="shared" si="19"/>
        <v>82638.29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573074.91</v>
      </c>
      <c r="BS53" s="86">
        <f t="shared" si="19"/>
        <v>0</v>
      </c>
      <c r="BT53" s="86">
        <f t="shared" si="19"/>
        <v>586627.6</v>
      </c>
      <c r="BU53" s="86">
        <f>BU8</f>
        <v>0</v>
      </c>
      <c r="BV53" s="102">
        <f>BV8+BV20+BV28+BV35+BV42+BV46+BV51</f>
        <v>4688112.5</v>
      </c>
      <c r="BW53" s="87">
        <f>BW20+BW28+BW35+BW42+BW46+BW51</f>
        <v>0</v>
      </c>
      <c r="BX53" s="87">
        <f>BX20+BX28+BX35+BX42+BX46+BX51</f>
        <v>5000176.77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358437.9900000001</v>
      </c>
      <c r="E10" s="89">
        <v>0</v>
      </c>
      <c r="F10" s="90"/>
      <c r="G10" s="88"/>
      <c r="H10" s="89"/>
      <c r="I10" s="90"/>
      <c r="J10" s="97">
        <v>29715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59761.939999999995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6350.43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454265.3600000001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25533.860000000004</v>
      </c>
      <c r="E11" s="89">
        <v>0</v>
      </c>
      <c r="F11" s="90"/>
      <c r="G11" s="88"/>
      <c r="H11" s="89"/>
      <c r="I11" s="90"/>
      <c r="J11" s="97">
        <v>2131.67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4123.719999999999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436.02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33225.270000000004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153135.77</v>
      </c>
      <c r="E12" s="89">
        <v>0</v>
      </c>
      <c r="F12" s="90"/>
      <c r="G12" s="88">
        <v>1000</v>
      </c>
      <c r="H12" s="89">
        <v>0</v>
      </c>
      <c r="I12" s="90"/>
      <c r="J12" s="97">
        <v>3200</v>
      </c>
      <c r="K12" s="89">
        <v>0</v>
      </c>
      <c r="L12" s="101"/>
      <c r="M12" s="91">
        <v>55808</v>
      </c>
      <c r="N12" s="89">
        <v>0</v>
      </c>
      <c r="O12" s="90"/>
      <c r="P12" s="91">
        <v>34000</v>
      </c>
      <c r="Q12" s="89">
        <v>0</v>
      </c>
      <c r="R12" s="90"/>
      <c r="S12" s="91">
        <v>12970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98293.37</v>
      </c>
      <c r="AC12" s="89">
        <v>0</v>
      </c>
      <c r="AD12" s="90"/>
      <c r="AE12" s="91">
        <v>86400</v>
      </c>
      <c r="AF12" s="89">
        <v>0</v>
      </c>
      <c r="AG12" s="90"/>
      <c r="AH12" s="91">
        <v>35200</v>
      </c>
      <c r="AI12" s="89">
        <v>0</v>
      </c>
      <c r="AJ12" s="90"/>
      <c r="AK12" s="91">
        <v>190740.5</v>
      </c>
      <c r="AL12" s="89">
        <v>0</v>
      </c>
      <c r="AM12" s="90"/>
      <c r="AN12" s="91"/>
      <c r="AO12" s="89"/>
      <c r="AP12" s="90"/>
      <c r="AQ12" s="91">
        <v>9900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680647.64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62000</v>
      </c>
      <c r="N13" s="89">
        <v>0</v>
      </c>
      <c r="O13" s="90"/>
      <c r="P13" s="91">
        <v>12400</v>
      </c>
      <c r="Q13" s="89">
        <v>0</v>
      </c>
      <c r="R13" s="90"/>
      <c r="S13" s="91">
        <v>17000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183962.38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236083.25</v>
      </c>
      <c r="AL13" s="89">
        <v>0</v>
      </c>
      <c r="AM13" s="90"/>
      <c r="AN13" s="91"/>
      <c r="AO13" s="89"/>
      <c r="AP13" s="90"/>
      <c r="AQ13" s="91">
        <v>1200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520445.63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27723.96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27723.96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23611.96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44464.3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68076.26000000001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569019.5800000001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35046.67</v>
      </c>
      <c r="K20" s="78">
        <f t="shared" si="1"/>
        <v>0</v>
      </c>
      <c r="L20" s="77">
        <f t="shared" si="1"/>
        <v>0</v>
      </c>
      <c r="M20" s="98">
        <f t="shared" si="1"/>
        <v>117808</v>
      </c>
      <c r="N20" s="78">
        <f t="shared" si="1"/>
        <v>0</v>
      </c>
      <c r="O20" s="77">
        <f t="shared" si="1"/>
        <v>0</v>
      </c>
      <c r="P20" s="98">
        <f t="shared" si="1"/>
        <v>46400</v>
      </c>
      <c r="Q20" s="78">
        <f t="shared" si="1"/>
        <v>0</v>
      </c>
      <c r="R20" s="77">
        <f t="shared" si="1"/>
        <v>0</v>
      </c>
      <c r="S20" s="98">
        <f t="shared" si="1"/>
        <v>29970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283255.75</v>
      </c>
      <c r="AC20" s="78">
        <f t="shared" si="1"/>
        <v>0</v>
      </c>
      <c r="AD20" s="77">
        <f t="shared" si="1"/>
        <v>0</v>
      </c>
      <c r="AE20" s="98">
        <f t="shared" si="1"/>
        <v>86400</v>
      </c>
      <c r="AF20" s="78">
        <f t="shared" si="1"/>
        <v>0</v>
      </c>
      <c r="AG20" s="77">
        <f t="shared" si="1"/>
        <v>0</v>
      </c>
      <c r="AH20" s="98">
        <f t="shared" si="1"/>
        <v>35200</v>
      </c>
      <c r="AI20" s="78">
        <f t="shared" si="1"/>
        <v>0</v>
      </c>
      <c r="AJ20" s="77">
        <f t="shared" si="1"/>
        <v>0</v>
      </c>
      <c r="AK20" s="98">
        <f t="shared" si="1"/>
        <v>490709.41000000003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51250.75</v>
      </c>
      <c r="BJ20" s="78">
        <f t="shared" si="1"/>
        <v>0</v>
      </c>
      <c r="BK20" s="77">
        <f t="shared" si="1"/>
        <v>0</v>
      </c>
      <c r="BL20" s="98">
        <f t="shared" si="1"/>
        <v>27723.96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1786384.1199999999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30717.37</v>
      </c>
      <c r="Z24" s="89">
        <v>0</v>
      </c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288000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373717.37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30717.37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373717.37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54044.46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54044.46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54044.46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54044.46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454500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118574.91</v>
      </c>
      <c r="BS50" s="89">
        <v>0</v>
      </c>
      <c r="BT50" s="101"/>
      <c r="BU50" s="76"/>
      <c r="BV50" s="85">
        <f t="shared" si="9"/>
        <v>118574.91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573074.91</v>
      </c>
      <c r="BS51" s="78">
        <f>BS49+BS50</f>
        <v>0</v>
      </c>
      <c r="BT51" s="77">
        <f>BT49+BT50</f>
        <v>0</v>
      </c>
      <c r="BU51" s="85"/>
      <c r="BV51" s="85">
        <f>BV49+BV50</f>
        <v>573074.91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574019.5800000001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35046.67</v>
      </c>
      <c r="K53" s="86">
        <f t="shared" si="11"/>
        <v>0</v>
      </c>
      <c r="L53" s="86">
        <f t="shared" si="11"/>
        <v>0</v>
      </c>
      <c r="M53" s="86">
        <f t="shared" si="11"/>
        <v>117808</v>
      </c>
      <c r="N53" s="86">
        <f t="shared" si="11"/>
        <v>0</v>
      </c>
      <c r="O53" s="86">
        <f t="shared" si="11"/>
        <v>0</v>
      </c>
      <c r="P53" s="86">
        <f t="shared" si="11"/>
        <v>46400</v>
      </c>
      <c r="Q53" s="86">
        <f t="shared" si="11"/>
        <v>0</v>
      </c>
      <c r="R53" s="86">
        <f t="shared" si="11"/>
        <v>0</v>
      </c>
      <c r="S53" s="86">
        <f t="shared" si="11"/>
        <v>29970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32217.37</v>
      </c>
      <c r="Z53" s="86">
        <f t="shared" si="11"/>
        <v>0</v>
      </c>
      <c r="AA53" s="86">
        <f t="shared" si="11"/>
        <v>0</v>
      </c>
      <c r="AB53" s="86">
        <f t="shared" si="11"/>
        <v>283255.75</v>
      </c>
      <c r="AC53" s="86">
        <f t="shared" si="11"/>
        <v>0</v>
      </c>
      <c r="AD53" s="86">
        <f t="shared" si="11"/>
        <v>0</v>
      </c>
      <c r="AE53" s="86">
        <f t="shared" si="11"/>
        <v>136400</v>
      </c>
      <c r="AF53" s="86">
        <f t="shared" si="11"/>
        <v>0</v>
      </c>
      <c r="AG53" s="86">
        <f t="shared" si="11"/>
        <v>0</v>
      </c>
      <c r="AH53" s="86">
        <f t="shared" si="11"/>
        <v>35200</v>
      </c>
      <c r="AI53" s="86">
        <f t="shared" si="11"/>
        <v>0</v>
      </c>
      <c r="AJ53" s="86">
        <f t="shared" si="11"/>
        <v>0</v>
      </c>
      <c r="AK53" s="86">
        <f t="shared" si="11"/>
        <v>778709.41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11100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51250.75</v>
      </c>
      <c r="BJ53" s="86">
        <f t="shared" si="11"/>
        <v>0</v>
      </c>
      <c r="BK53" s="86">
        <f t="shared" si="11"/>
        <v>0</v>
      </c>
      <c r="BL53" s="86">
        <f t="shared" si="11"/>
        <v>81768.42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573074.91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2787220.86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358437.9900000001</v>
      </c>
      <c r="E10" s="89">
        <v>0</v>
      </c>
      <c r="F10" s="90"/>
      <c r="G10" s="88"/>
      <c r="H10" s="89"/>
      <c r="I10" s="90"/>
      <c r="J10" s="97">
        <v>29715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59761.939999999995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6350.43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454265.3600000001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25033.860000000004</v>
      </c>
      <c r="E11" s="89">
        <v>0</v>
      </c>
      <c r="F11" s="90"/>
      <c r="G11" s="88"/>
      <c r="H11" s="89"/>
      <c r="I11" s="90"/>
      <c r="J11" s="97">
        <v>2131.67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4123.719999999999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436.02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32725.270000000008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149789.09</v>
      </c>
      <c r="E12" s="89">
        <v>0</v>
      </c>
      <c r="F12" s="90"/>
      <c r="G12" s="88">
        <v>1000</v>
      </c>
      <c r="H12" s="89">
        <v>0</v>
      </c>
      <c r="I12" s="90"/>
      <c r="J12" s="97">
        <v>3200</v>
      </c>
      <c r="K12" s="89">
        <v>0</v>
      </c>
      <c r="L12" s="101"/>
      <c r="M12" s="91">
        <v>55808</v>
      </c>
      <c r="N12" s="89">
        <v>0</v>
      </c>
      <c r="O12" s="90"/>
      <c r="P12" s="91">
        <v>34000</v>
      </c>
      <c r="Q12" s="89">
        <v>0</v>
      </c>
      <c r="R12" s="90"/>
      <c r="S12" s="91">
        <v>12970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98293.37</v>
      </c>
      <c r="AC12" s="89">
        <v>0</v>
      </c>
      <c r="AD12" s="90"/>
      <c r="AE12" s="91">
        <v>86400</v>
      </c>
      <c r="AF12" s="89">
        <v>0</v>
      </c>
      <c r="AG12" s="90"/>
      <c r="AH12" s="91">
        <v>35200</v>
      </c>
      <c r="AI12" s="89">
        <v>0</v>
      </c>
      <c r="AJ12" s="90"/>
      <c r="AK12" s="91">
        <v>190340.5</v>
      </c>
      <c r="AL12" s="89">
        <v>0</v>
      </c>
      <c r="AM12" s="90"/>
      <c r="AN12" s="91"/>
      <c r="AO12" s="89"/>
      <c r="AP12" s="90"/>
      <c r="AQ12" s="91">
        <v>9900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676900.96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62000</v>
      </c>
      <c r="N13" s="89">
        <v>0</v>
      </c>
      <c r="O13" s="90"/>
      <c r="P13" s="91">
        <v>12400</v>
      </c>
      <c r="Q13" s="89">
        <v>0</v>
      </c>
      <c r="R13" s="90"/>
      <c r="S13" s="91">
        <v>17000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183962.38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236083.25</v>
      </c>
      <c r="AL13" s="89">
        <v>0</v>
      </c>
      <c r="AM13" s="90"/>
      <c r="AN13" s="91"/>
      <c r="AO13" s="89"/>
      <c r="AP13" s="90"/>
      <c r="AQ13" s="91">
        <v>1200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520445.63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25133.690000000002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25133.690000000002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23611.96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48711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72322.95999999999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565172.9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35046.67</v>
      </c>
      <c r="K20" s="78">
        <f t="shared" si="1"/>
        <v>0</v>
      </c>
      <c r="L20" s="77">
        <f t="shared" si="1"/>
        <v>0</v>
      </c>
      <c r="M20" s="98">
        <f t="shared" si="1"/>
        <v>117808</v>
      </c>
      <c r="N20" s="78">
        <f t="shared" si="1"/>
        <v>0</v>
      </c>
      <c r="O20" s="77">
        <f t="shared" si="1"/>
        <v>0</v>
      </c>
      <c r="P20" s="98">
        <f t="shared" si="1"/>
        <v>46400</v>
      </c>
      <c r="Q20" s="78">
        <f t="shared" si="1"/>
        <v>0</v>
      </c>
      <c r="R20" s="77">
        <f t="shared" si="1"/>
        <v>0</v>
      </c>
      <c r="S20" s="98">
        <f t="shared" si="1"/>
        <v>29970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283255.75</v>
      </c>
      <c r="AC20" s="78">
        <f t="shared" si="1"/>
        <v>0</v>
      </c>
      <c r="AD20" s="77">
        <f t="shared" si="1"/>
        <v>0</v>
      </c>
      <c r="AE20" s="98">
        <f t="shared" si="1"/>
        <v>86400</v>
      </c>
      <c r="AF20" s="78">
        <f t="shared" si="1"/>
        <v>0</v>
      </c>
      <c r="AG20" s="77">
        <f t="shared" si="1"/>
        <v>0</v>
      </c>
      <c r="AH20" s="98">
        <f t="shared" si="1"/>
        <v>35200</v>
      </c>
      <c r="AI20" s="78">
        <f t="shared" si="1"/>
        <v>0</v>
      </c>
      <c r="AJ20" s="77">
        <f t="shared" si="1"/>
        <v>0</v>
      </c>
      <c r="AK20" s="98">
        <f t="shared" si="1"/>
        <v>490309.41000000003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55497.45</v>
      </c>
      <c r="BJ20" s="78">
        <f t="shared" si="1"/>
        <v>0</v>
      </c>
      <c r="BK20" s="77">
        <f t="shared" si="1"/>
        <v>0</v>
      </c>
      <c r="BL20" s="98">
        <f t="shared" si="1"/>
        <v>25133.690000000002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1783793.87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330000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343000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56634.71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56634.71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56634.71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56634.71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454500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118574.91</v>
      </c>
      <c r="BS50" s="89">
        <v>0</v>
      </c>
      <c r="BT50" s="101"/>
      <c r="BU50" s="76"/>
      <c r="BV50" s="85">
        <f t="shared" si="9"/>
        <v>118574.91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573074.91</v>
      </c>
      <c r="BS51" s="78">
        <f>BS49+BS50</f>
        <v>0</v>
      </c>
      <c r="BT51" s="77">
        <f>BT49+BT50</f>
        <v>0</v>
      </c>
      <c r="BU51" s="85"/>
      <c r="BV51" s="85">
        <f>BV49+BV50</f>
        <v>573074.91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570172.9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35046.67</v>
      </c>
      <c r="K53" s="86">
        <f t="shared" si="11"/>
        <v>0</v>
      </c>
      <c r="L53" s="86">
        <f t="shared" si="11"/>
        <v>0</v>
      </c>
      <c r="M53" s="86">
        <f t="shared" si="11"/>
        <v>117808</v>
      </c>
      <c r="N53" s="86">
        <f t="shared" si="11"/>
        <v>0</v>
      </c>
      <c r="O53" s="86">
        <f t="shared" si="11"/>
        <v>0</v>
      </c>
      <c r="P53" s="86">
        <f t="shared" si="11"/>
        <v>46400</v>
      </c>
      <c r="Q53" s="86">
        <f t="shared" si="11"/>
        <v>0</v>
      </c>
      <c r="R53" s="86">
        <f t="shared" si="11"/>
        <v>0</v>
      </c>
      <c r="S53" s="86">
        <f t="shared" si="11"/>
        <v>29970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1500</v>
      </c>
      <c r="Z53" s="86">
        <f t="shared" si="11"/>
        <v>0</v>
      </c>
      <c r="AA53" s="86">
        <f t="shared" si="11"/>
        <v>0</v>
      </c>
      <c r="AB53" s="86">
        <f t="shared" si="11"/>
        <v>283255.75</v>
      </c>
      <c r="AC53" s="86">
        <f t="shared" si="11"/>
        <v>0</v>
      </c>
      <c r="AD53" s="86">
        <f t="shared" si="11"/>
        <v>0</v>
      </c>
      <c r="AE53" s="86">
        <f t="shared" si="11"/>
        <v>416400</v>
      </c>
      <c r="AF53" s="86">
        <f t="shared" si="11"/>
        <v>0</v>
      </c>
      <c r="AG53" s="86">
        <f t="shared" si="11"/>
        <v>0</v>
      </c>
      <c r="AH53" s="86">
        <f t="shared" si="11"/>
        <v>35200</v>
      </c>
      <c r="AI53" s="86">
        <f t="shared" si="11"/>
        <v>0</v>
      </c>
      <c r="AJ53" s="86">
        <f t="shared" si="11"/>
        <v>0</v>
      </c>
      <c r="AK53" s="86">
        <f t="shared" si="11"/>
        <v>498309.41000000003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11100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55497.45</v>
      </c>
      <c r="BJ53" s="86">
        <f t="shared" si="11"/>
        <v>0</v>
      </c>
      <c r="BK53" s="86">
        <f t="shared" si="11"/>
        <v>0</v>
      </c>
      <c r="BL53" s="86">
        <f t="shared" si="11"/>
        <v>81768.4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573074.91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2756503.49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2018-04-04T13:48:57Z</dcterms:modified>
  <cp:category/>
  <cp:version/>
  <cp:contentType/>
  <cp:contentStatus/>
</cp:coreProperties>
</file>