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<sst xmlns="http://schemas.openxmlformats.org/spreadsheetml/2006/main" count="870" uniqueCount="151">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</sst>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1500121.42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320778.91000000003</v>
      </c>
      <c r="E10" s="45">
        <v>515337.39999999997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273656.49</v>
      </c>
      <c r="E14" s="45">
        <v>301977.5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594435.4</v>
      </c>
      <c r="E16" s="51">
        <f>E10+E11+E12+E13+E14+E15</f>
        <v>817314.8999999999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875775.8699999999</v>
      </c>
      <c r="E18" s="45">
        <v>965169.21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7000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875775.8699999999</v>
      </c>
      <c r="E23" s="51">
        <f>E18+E19+E20+E21+E22</f>
        <v>972169.21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331625</v>
      </c>
      <c r="E25" s="45">
        <v>606343</v>
      </c>
    </row>
    <row r="26" spans="2:5" ht="15">
      <c r="B26" s="13">
        <v>30200</v>
      </c>
      <c r="C26" s="54" t="s">
        <v>28</v>
      </c>
      <c r="D26" s="39">
        <v>300</v>
      </c>
      <c r="E26" s="45">
        <v>300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54996</v>
      </c>
      <c r="E29" s="50">
        <v>110681.52</v>
      </c>
    </row>
    <row r="30" spans="2:5" ht="15.75" thickBot="1">
      <c r="B30" s="16">
        <v>30000</v>
      </c>
      <c r="C30" s="15" t="s">
        <v>32</v>
      </c>
      <c r="D30" s="48">
        <f>D25+D26+D27+D28+D29</f>
        <v>386921</v>
      </c>
      <c r="E30" s="51">
        <f>E25+E26+E27+E28+E29</f>
        <v>717324.52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144451.68</v>
      </c>
      <c r="E33" s="59">
        <v>274207.49</v>
      </c>
    </row>
    <row r="34" spans="2:5" ht="15">
      <c r="B34" s="13">
        <v>40300</v>
      </c>
      <c r="C34" s="54" t="s">
        <v>37</v>
      </c>
      <c r="D34" s="61">
        <v>322000</v>
      </c>
      <c r="E34" s="45">
        <v>1386012.5399999998</v>
      </c>
    </row>
    <row r="35" spans="2:5" ht="15">
      <c r="B35" s="13">
        <v>40400</v>
      </c>
      <c r="C35" s="54" t="s">
        <v>38</v>
      </c>
      <c r="D35" s="39">
        <v>10000</v>
      </c>
      <c r="E35" s="45">
        <v>34033.47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476451.68</v>
      </c>
      <c r="E37" s="51">
        <f>E32+E33+E34+E35+E36</f>
        <v>1694253.4999999998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62030.4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62030.4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>
        <v>454539.45999999996</v>
      </c>
    </row>
    <row r="55" spans="2:5" ht="15">
      <c r="B55" s="13">
        <v>90200</v>
      </c>
      <c r="C55" s="54" t="s">
        <v>62</v>
      </c>
      <c r="D55" s="61">
        <v>118984.53</v>
      </c>
      <c r="E55" s="62">
        <v>124170.19</v>
      </c>
    </row>
    <row r="56" spans="2:5" ht="15.75" thickBot="1">
      <c r="B56" s="16">
        <v>90000</v>
      </c>
      <c r="C56" s="15" t="s">
        <v>63</v>
      </c>
      <c r="D56" s="48">
        <f>D54+D55</f>
        <v>573484.53</v>
      </c>
      <c r="E56" s="51">
        <f>E54+E55</f>
        <v>578709.6499999999</v>
      </c>
    </row>
    <row r="57" spans="2:5" ht="16.5" thickBot="1" thickTop="1">
      <c r="B57" s="109" t="s">
        <v>64</v>
      </c>
      <c r="C57" s="110"/>
      <c r="D57" s="52">
        <f>D16+D23+D30+D37+D43+D49+D52+D56</f>
        <v>2907068.4800000004</v>
      </c>
      <c r="E57" s="55">
        <f>E16+E23+E30+E37+E43+E49+E52+E56</f>
        <v>4841802.18</v>
      </c>
    </row>
    <row r="58" spans="2:5" ht="16.5" thickBot="1" thickTop="1">
      <c r="B58" s="109" t="s">
        <v>65</v>
      </c>
      <c r="C58" s="110"/>
      <c r="D58" s="52">
        <f>D57+D5+D6+D7+D8</f>
        <v>2907068.4800000004</v>
      </c>
      <c r="E58" s="55">
        <f>E57+E5+E6+E7+E8</f>
        <v>6341923.6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320778.91000000003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273656.49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594435.4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815987.5499999999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815987.5499999999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331625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54996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386921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315000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325000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/>
    </row>
    <row r="55" spans="2:5" ht="15">
      <c r="B55" s="13">
        <v>90200</v>
      </c>
      <c r="C55" s="54" t="s">
        <v>62</v>
      </c>
      <c r="D55" s="61">
        <v>118984.53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573484.53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2695828.4800000004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2695828.4800000004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320778.91000000003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273656.49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594435.4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825987.5499999999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825987.5499999999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331625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54996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386921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305000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454500</v>
      </c>
      <c r="E54" s="45"/>
    </row>
    <row r="55" spans="2:5" ht="15">
      <c r="B55" s="13">
        <v>90200</v>
      </c>
      <c r="C55" s="54" t="s">
        <v>62</v>
      </c>
      <c r="D55" s="61">
        <v>118984.53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573484.53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2695828.4800000004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2695828.4800000004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305470.34</v>
      </c>
      <c r="E10" s="89">
        <v>0</v>
      </c>
      <c r="F10" s="90">
        <v>311636.7800000001</v>
      </c>
      <c r="G10" s="88"/>
      <c r="H10" s="89"/>
      <c r="I10" s="90"/>
      <c r="J10" s="97">
        <v>29733.47</v>
      </c>
      <c r="K10" s="89">
        <v>0</v>
      </c>
      <c r="L10" s="101">
        <v>29733.47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10001.03</v>
      </c>
      <c r="AF10" s="89">
        <v>0</v>
      </c>
      <c r="AG10" s="90">
        <v>10001.03</v>
      </c>
      <c r="AH10" s="91"/>
      <c r="AI10" s="89"/>
      <c r="AJ10" s="90"/>
      <c r="AK10" s="91">
        <v>60668.56999999999</v>
      </c>
      <c r="AL10" s="89">
        <v>0</v>
      </c>
      <c r="AM10" s="90">
        <v>60668.56999999999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405873.4100000001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412039.85000000015</v>
      </c>
    </row>
    <row r="11" spans="2:76" ht="15">
      <c r="B11" s="13">
        <v>102</v>
      </c>
      <c r="C11" s="25" t="s">
        <v>92</v>
      </c>
      <c r="D11" s="88">
        <v>21806.54</v>
      </c>
      <c r="E11" s="89">
        <v>0</v>
      </c>
      <c r="F11" s="90">
        <v>22079.760000000002</v>
      </c>
      <c r="G11" s="88"/>
      <c r="H11" s="89"/>
      <c r="I11" s="90"/>
      <c r="J11" s="97">
        <v>2138.13</v>
      </c>
      <c r="K11" s="89">
        <v>0</v>
      </c>
      <c r="L11" s="101">
        <v>2138.13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702.94</v>
      </c>
      <c r="AF11" s="89">
        <v>0</v>
      </c>
      <c r="AG11" s="90">
        <v>702.94</v>
      </c>
      <c r="AH11" s="91"/>
      <c r="AI11" s="89"/>
      <c r="AJ11" s="90"/>
      <c r="AK11" s="91">
        <v>4136.31</v>
      </c>
      <c r="AL11" s="89">
        <v>0</v>
      </c>
      <c r="AM11" s="90">
        <v>4136.31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28783.920000000002</v>
      </c>
      <c r="BW11" s="77">
        <f t="shared" si="1"/>
        <v>0</v>
      </c>
      <c r="BX11" s="79">
        <f t="shared" si="2"/>
        <v>29057.140000000003</v>
      </c>
    </row>
    <row r="12" spans="2:76" ht="15">
      <c r="B12" s="13">
        <v>103</v>
      </c>
      <c r="C12" s="25" t="s">
        <v>93</v>
      </c>
      <c r="D12" s="88">
        <v>164932.93</v>
      </c>
      <c r="E12" s="89">
        <v>0</v>
      </c>
      <c r="F12" s="90">
        <v>206045.6</v>
      </c>
      <c r="G12" s="88">
        <v>2000</v>
      </c>
      <c r="H12" s="89">
        <v>0</v>
      </c>
      <c r="I12" s="90">
        <v>3830</v>
      </c>
      <c r="J12" s="97">
        <v>4200</v>
      </c>
      <c r="K12" s="89">
        <v>0</v>
      </c>
      <c r="L12" s="101">
        <v>5666.58</v>
      </c>
      <c r="M12" s="91">
        <v>59133</v>
      </c>
      <c r="N12" s="89">
        <v>0</v>
      </c>
      <c r="O12" s="90">
        <v>90447.28</v>
      </c>
      <c r="P12" s="91">
        <v>34300</v>
      </c>
      <c r="Q12" s="89">
        <v>0</v>
      </c>
      <c r="R12" s="90">
        <v>41363.69</v>
      </c>
      <c r="S12" s="91">
        <v>11847.55</v>
      </c>
      <c r="T12" s="89">
        <v>0</v>
      </c>
      <c r="U12" s="90">
        <v>14330.670000000002</v>
      </c>
      <c r="V12" s="91"/>
      <c r="W12" s="89"/>
      <c r="X12" s="90"/>
      <c r="Y12" s="91"/>
      <c r="Z12" s="89"/>
      <c r="AA12" s="90"/>
      <c r="AB12" s="91">
        <v>98903.1</v>
      </c>
      <c r="AC12" s="89">
        <v>0</v>
      </c>
      <c r="AD12" s="90">
        <v>127057.24</v>
      </c>
      <c r="AE12" s="91">
        <v>94600</v>
      </c>
      <c r="AF12" s="89">
        <v>0</v>
      </c>
      <c r="AG12" s="90">
        <v>105131.5</v>
      </c>
      <c r="AH12" s="91">
        <v>21499.73</v>
      </c>
      <c r="AI12" s="89">
        <v>0</v>
      </c>
      <c r="AJ12" s="90">
        <v>28092.04</v>
      </c>
      <c r="AK12" s="91">
        <v>146484</v>
      </c>
      <c r="AL12" s="89">
        <v>0</v>
      </c>
      <c r="AM12" s="90">
        <v>170722.54</v>
      </c>
      <c r="AN12" s="91"/>
      <c r="AO12" s="89"/>
      <c r="AP12" s="90"/>
      <c r="AQ12" s="91">
        <v>9300</v>
      </c>
      <c r="AR12" s="89">
        <v>0</v>
      </c>
      <c r="AS12" s="90">
        <v>9560.06</v>
      </c>
      <c r="AT12" s="91">
        <v>2507.7</v>
      </c>
      <c r="AU12" s="89">
        <v>0</v>
      </c>
      <c r="AV12" s="90">
        <v>4535.389999999999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649708.0099999999</v>
      </c>
      <c r="BW12" s="77">
        <f t="shared" si="1"/>
        <v>0</v>
      </c>
      <c r="BX12" s="79">
        <f t="shared" si="2"/>
        <v>806782.5900000001</v>
      </c>
    </row>
    <row r="13" spans="2:76" ht="15">
      <c r="B13" s="13">
        <v>104</v>
      </c>
      <c r="C13" s="25" t="s">
        <v>19</v>
      </c>
      <c r="D13" s="88">
        <v>6300</v>
      </c>
      <c r="E13" s="89">
        <v>0</v>
      </c>
      <c r="F13" s="90">
        <v>7215.17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60178</v>
      </c>
      <c r="N13" s="89">
        <v>0</v>
      </c>
      <c r="O13" s="90">
        <v>64415</v>
      </c>
      <c r="P13" s="91">
        <v>22400</v>
      </c>
      <c r="Q13" s="89">
        <v>0</v>
      </c>
      <c r="R13" s="90">
        <v>35800</v>
      </c>
      <c r="S13" s="91">
        <v>18000</v>
      </c>
      <c r="T13" s="89">
        <v>0</v>
      </c>
      <c r="U13" s="90">
        <v>29645.66</v>
      </c>
      <c r="V13" s="91"/>
      <c r="W13" s="89"/>
      <c r="X13" s="90"/>
      <c r="Y13" s="91">
        <v>1500</v>
      </c>
      <c r="Z13" s="89">
        <v>0</v>
      </c>
      <c r="AA13" s="90">
        <v>2500</v>
      </c>
      <c r="AB13" s="91">
        <v>198650.75</v>
      </c>
      <c r="AC13" s="89">
        <v>0</v>
      </c>
      <c r="AD13" s="90">
        <v>198650.75</v>
      </c>
      <c r="AE13" s="91"/>
      <c r="AF13" s="89"/>
      <c r="AG13" s="90"/>
      <c r="AH13" s="91">
        <v>0</v>
      </c>
      <c r="AI13" s="89">
        <v>0</v>
      </c>
      <c r="AJ13" s="90">
        <v>8457.5</v>
      </c>
      <c r="AK13" s="91">
        <v>310575.1</v>
      </c>
      <c r="AL13" s="89">
        <v>0</v>
      </c>
      <c r="AM13" s="90">
        <v>338903.24</v>
      </c>
      <c r="AN13" s="91"/>
      <c r="AO13" s="89"/>
      <c r="AP13" s="90"/>
      <c r="AQ13" s="91">
        <v>1200</v>
      </c>
      <c r="AR13" s="89">
        <v>0</v>
      </c>
      <c r="AS13" s="90">
        <v>2400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618803.85</v>
      </c>
      <c r="BW13" s="77">
        <f t="shared" si="1"/>
        <v>0</v>
      </c>
      <c r="BX13" s="79">
        <f t="shared" si="2"/>
        <v>687987.32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37744.219999999994</v>
      </c>
      <c r="BM16" s="89">
        <v>0</v>
      </c>
      <c r="BN16" s="90">
        <v>37744.219999999994</v>
      </c>
      <c r="BO16" s="91"/>
      <c r="BP16" s="89"/>
      <c r="BQ16" s="90"/>
      <c r="BR16" s="97"/>
      <c r="BS16" s="89"/>
      <c r="BT16" s="101"/>
      <c r="BU16" s="76"/>
      <c r="BV16" s="85">
        <f t="shared" si="0"/>
        <v>37744.219999999994</v>
      </c>
      <c r="BW16" s="77">
        <f t="shared" si="1"/>
        <v>0</v>
      </c>
      <c r="BX16" s="79">
        <f t="shared" si="2"/>
        <v>37744.219999999994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>
        <v>5033.9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4500</v>
      </c>
      <c r="BW18" s="77">
        <f t="shared" si="1"/>
        <v>0</v>
      </c>
      <c r="BX18" s="79">
        <f t="shared" si="2"/>
        <v>5033.9</v>
      </c>
    </row>
    <row r="19" spans="2:76" ht="15">
      <c r="B19" s="13">
        <v>110</v>
      </c>
      <c r="C19" s="25" t="s">
        <v>98</v>
      </c>
      <c r="D19" s="88">
        <v>18776.66</v>
      </c>
      <c r="E19" s="89">
        <v>0</v>
      </c>
      <c r="F19" s="90">
        <v>18776.66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29448.15</v>
      </c>
      <c r="BJ19" s="89">
        <v>0</v>
      </c>
      <c r="BK19" s="101">
        <v>7000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48224.81</v>
      </c>
      <c r="BW19" s="77">
        <f t="shared" si="1"/>
        <v>0</v>
      </c>
      <c r="BX19" s="79">
        <f t="shared" si="2"/>
        <v>25776.66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521786.47</v>
      </c>
      <c r="E20" s="78">
        <f t="shared" si="3"/>
        <v>0</v>
      </c>
      <c r="F20" s="79">
        <f t="shared" si="3"/>
        <v>570787.8700000002</v>
      </c>
      <c r="G20" s="85">
        <f t="shared" si="3"/>
        <v>2000</v>
      </c>
      <c r="H20" s="78">
        <f t="shared" si="3"/>
        <v>0</v>
      </c>
      <c r="I20" s="79">
        <f t="shared" si="3"/>
        <v>3830</v>
      </c>
      <c r="J20" s="98">
        <f t="shared" si="3"/>
        <v>36071.600000000006</v>
      </c>
      <c r="K20" s="78">
        <f t="shared" si="3"/>
        <v>0</v>
      </c>
      <c r="L20" s="77">
        <f t="shared" si="3"/>
        <v>37538.18</v>
      </c>
      <c r="M20" s="98">
        <f t="shared" si="3"/>
        <v>119311</v>
      </c>
      <c r="N20" s="78">
        <f t="shared" si="3"/>
        <v>0</v>
      </c>
      <c r="O20" s="77">
        <f t="shared" si="3"/>
        <v>154862.28</v>
      </c>
      <c r="P20" s="98">
        <f t="shared" si="3"/>
        <v>56700</v>
      </c>
      <c r="Q20" s="78">
        <f t="shared" si="3"/>
        <v>0</v>
      </c>
      <c r="R20" s="77">
        <f t="shared" si="3"/>
        <v>77163.69</v>
      </c>
      <c r="S20" s="98">
        <f t="shared" si="3"/>
        <v>29847.55</v>
      </c>
      <c r="T20" s="78">
        <f t="shared" si="3"/>
        <v>0</v>
      </c>
      <c r="U20" s="77">
        <f t="shared" si="3"/>
        <v>43976.33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1500</v>
      </c>
      <c r="Z20" s="78">
        <f t="shared" si="3"/>
        <v>0</v>
      </c>
      <c r="AA20" s="77">
        <f t="shared" si="3"/>
        <v>2500</v>
      </c>
      <c r="AB20" s="98">
        <f t="shared" si="3"/>
        <v>297553.85</v>
      </c>
      <c r="AC20" s="78">
        <f t="shared" si="3"/>
        <v>0</v>
      </c>
      <c r="AD20" s="77">
        <f t="shared" si="3"/>
        <v>325707.99</v>
      </c>
      <c r="AE20" s="98">
        <f t="shared" si="3"/>
        <v>105303.97</v>
      </c>
      <c r="AF20" s="78">
        <f t="shared" si="3"/>
        <v>0</v>
      </c>
      <c r="AG20" s="77">
        <f t="shared" si="3"/>
        <v>115835.47</v>
      </c>
      <c r="AH20" s="98">
        <f t="shared" si="3"/>
        <v>21499.73</v>
      </c>
      <c r="AI20" s="78">
        <f t="shared" si="3"/>
        <v>0</v>
      </c>
      <c r="AJ20" s="77">
        <f t="shared" si="3"/>
        <v>36549.54</v>
      </c>
      <c r="AK20" s="98">
        <f t="shared" si="3"/>
        <v>521863.98</v>
      </c>
      <c r="AL20" s="78">
        <f t="shared" si="3"/>
        <v>0</v>
      </c>
      <c r="AM20" s="77">
        <f t="shared" si="3"/>
        <v>574430.6599999999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10500</v>
      </c>
      <c r="AR20" s="78">
        <f t="shared" si="3"/>
        <v>0</v>
      </c>
      <c r="AS20" s="77">
        <f t="shared" si="3"/>
        <v>11960.06</v>
      </c>
      <c r="AT20" s="98">
        <f t="shared" si="3"/>
        <v>2507.7</v>
      </c>
      <c r="AU20" s="78">
        <f t="shared" si="3"/>
        <v>0</v>
      </c>
      <c r="AV20" s="77">
        <f t="shared" si="3"/>
        <v>4535.389999999999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29448.15</v>
      </c>
      <c r="BJ20" s="78">
        <f t="shared" si="3"/>
        <v>0</v>
      </c>
      <c r="BK20" s="77">
        <f t="shared" si="3"/>
        <v>7000</v>
      </c>
      <c r="BL20" s="98">
        <f t="shared" si="3"/>
        <v>37744.219999999994</v>
      </c>
      <c r="BM20" s="78">
        <f t="shared" si="3"/>
        <v>0</v>
      </c>
      <c r="BN20" s="77">
        <f t="shared" si="3"/>
        <v>37744.219999999994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1793638.22</v>
      </c>
      <c r="BW20" s="77">
        <f>BW10+BW11+BW12+BW13+BW14+BW15+BW16+BW17+BW18+BW19</f>
        <v>0</v>
      </c>
      <c r="BX20" s="95">
        <f>BX10+BX11+BX12+BX13+BX14+BX15+BX16+BX17+BX18+BX19</f>
        <v>2004421.6800000002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21000</v>
      </c>
      <c r="E24" s="89">
        <v>0</v>
      </c>
      <c r="F24" s="90">
        <v>67994.82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103000</v>
      </c>
      <c r="N24" s="89">
        <v>0</v>
      </c>
      <c r="O24" s="101">
        <v>155853.41999999998</v>
      </c>
      <c r="P24" s="97">
        <v>0</v>
      </c>
      <c r="Q24" s="89">
        <v>0</v>
      </c>
      <c r="R24" s="101">
        <v>0</v>
      </c>
      <c r="S24" s="97">
        <v>70000</v>
      </c>
      <c r="T24" s="89">
        <v>0</v>
      </c>
      <c r="U24" s="101">
        <v>70000</v>
      </c>
      <c r="V24" s="97">
        <v>0</v>
      </c>
      <c r="W24" s="89">
        <v>0</v>
      </c>
      <c r="X24" s="101">
        <v>0</v>
      </c>
      <c r="Y24" s="97">
        <v>84451.68</v>
      </c>
      <c r="Z24" s="89">
        <v>0</v>
      </c>
      <c r="AA24" s="101">
        <v>1001277.52</v>
      </c>
      <c r="AB24" s="97">
        <v>12000</v>
      </c>
      <c r="AC24" s="89">
        <v>0</v>
      </c>
      <c r="AD24" s="101">
        <v>26778.36</v>
      </c>
      <c r="AE24" s="97">
        <v>50000</v>
      </c>
      <c r="AF24" s="89">
        <v>0</v>
      </c>
      <c r="AG24" s="101">
        <v>122818.58</v>
      </c>
      <c r="AH24" s="97"/>
      <c r="AI24" s="89"/>
      <c r="AJ24" s="101"/>
      <c r="AK24" s="97">
        <v>31000</v>
      </c>
      <c r="AL24" s="89">
        <v>0</v>
      </c>
      <c r="AM24" s="101">
        <v>76688.52</v>
      </c>
      <c r="AN24" s="97"/>
      <c r="AO24" s="89"/>
      <c r="AP24" s="101"/>
      <c r="AQ24" s="97">
        <v>25000</v>
      </c>
      <c r="AR24" s="89">
        <v>0</v>
      </c>
      <c r="AS24" s="101">
        <v>25000</v>
      </c>
      <c r="AT24" s="97"/>
      <c r="AU24" s="89"/>
      <c r="AV24" s="101"/>
      <c r="AW24" s="97">
        <v>25000</v>
      </c>
      <c r="AX24" s="89">
        <v>0</v>
      </c>
      <c r="AY24" s="101">
        <v>25000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421451.68</v>
      </c>
      <c r="BW24" s="77">
        <f t="shared" si="4"/>
        <v>0</v>
      </c>
      <c r="BX24" s="79">
        <f t="shared" si="4"/>
        <v>1571411.2200000002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>
        <v>35000</v>
      </c>
      <c r="AB25" s="97">
        <v>15000</v>
      </c>
      <c r="AC25" s="89">
        <v>0</v>
      </c>
      <c r="AD25" s="101">
        <v>15000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3370.42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50000</v>
      </c>
      <c r="BW25" s="77">
        <f t="shared" si="4"/>
        <v>0</v>
      </c>
      <c r="BX25" s="79">
        <f t="shared" si="4"/>
        <v>53370.42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1165.09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0</v>
      </c>
      <c r="AS26" s="101">
        <v>19417.22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20582.31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11299.71</v>
      </c>
      <c r="AB27" s="97">
        <v>5000</v>
      </c>
      <c r="AC27" s="89">
        <v>0</v>
      </c>
      <c r="AD27" s="101">
        <v>11005.91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</v>
      </c>
      <c r="BW27" s="77">
        <f t="shared" si="4"/>
        <v>0</v>
      </c>
      <c r="BX27" s="79">
        <f t="shared" si="4"/>
        <v>22305.62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21000</v>
      </c>
      <c r="E28" s="78">
        <f t="shared" si="5"/>
        <v>0</v>
      </c>
      <c r="F28" s="79">
        <f t="shared" si="5"/>
        <v>67994.82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103000</v>
      </c>
      <c r="N28" s="78">
        <f t="shared" si="5"/>
        <v>0</v>
      </c>
      <c r="O28" s="77">
        <f t="shared" si="5"/>
        <v>155853.41999999998</v>
      </c>
      <c r="P28" s="98">
        <f t="shared" si="5"/>
        <v>0</v>
      </c>
      <c r="Q28" s="78">
        <f t="shared" si="5"/>
        <v>0</v>
      </c>
      <c r="R28" s="77">
        <f t="shared" si="5"/>
        <v>1165.09</v>
      </c>
      <c r="S28" s="98">
        <f t="shared" si="5"/>
        <v>70000</v>
      </c>
      <c r="T28" s="78">
        <f t="shared" si="5"/>
        <v>0</v>
      </c>
      <c r="U28" s="77">
        <f t="shared" si="5"/>
        <v>70000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119451.68</v>
      </c>
      <c r="Z28" s="78">
        <f t="shared" si="5"/>
        <v>0</v>
      </c>
      <c r="AA28" s="77">
        <f t="shared" si="5"/>
        <v>1047577.23</v>
      </c>
      <c r="AB28" s="98">
        <f t="shared" si="5"/>
        <v>32000</v>
      </c>
      <c r="AC28" s="78">
        <f t="shared" si="5"/>
        <v>0</v>
      </c>
      <c r="AD28" s="77">
        <f t="shared" si="5"/>
        <v>52784.270000000004</v>
      </c>
      <c r="AE28" s="98">
        <f t="shared" si="5"/>
        <v>50000</v>
      </c>
      <c r="AF28" s="78">
        <f t="shared" si="5"/>
        <v>0</v>
      </c>
      <c r="AG28" s="77">
        <f t="shared" si="5"/>
        <v>122818.58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31000</v>
      </c>
      <c r="AL28" s="78">
        <f t="shared" si="6"/>
        <v>0</v>
      </c>
      <c r="AM28" s="77">
        <f t="shared" si="6"/>
        <v>80058.94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25000</v>
      </c>
      <c r="AR28" s="78">
        <f t="shared" si="6"/>
        <v>0</v>
      </c>
      <c r="AS28" s="77">
        <f t="shared" si="6"/>
        <v>44417.22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25000</v>
      </c>
      <c r="AX28" s="78">
        <f t="shared" si="6"/>
        <v>0</v>
      </c>
      <c r="AY28" s="77">
        <f t="shared" si="6"/>
        <v>25000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476451.68</v>
      </c>
      <c r="BW28" s="77">
        <f>BW23+BW24+BW25+BW26+BW27</f>
        <v>0</v>
      </c>
      <c r="BX28" s="95">
        <f>BX23+BX24+BX25+BX26+BX27</f>
        <v>1667669.5700000003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63494.05</v>
      </c>
      <c r="BM40" s="89">
        <v>0</v>
      </c>
      <c r="BN40" s="101">
        <v>63494.05</v>
      </c>
      <c r="BO40" s="97"/>
      <c r="BP40" s="89"/>
      <c r="BQ40" s="101"/>
      <c r="BR40" s="97"/>
      <c r="BS40" s="89"/>
      <c r="BT40" s="101"/>
      <c r="BU40" s="76"/>
      <c r="BV40" s="85">
        <f t="shared" si="10"/>
        <v>63494.05</v>
      </c>
      <c r="BW40" s="77">
        <f t="shared" si="10"/>
        <v>0</v>
      </c>
      <c r="BX40" s="79">
        <f t="shared" si="10"/>
        <v>63494.05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63494.05</v>
      </c>
      <c r="BM42" s="78">
        <f t="shared" si="12"/>
        <v>0</v>
      </c>
      <c r="BN42" s="77">
        <f t="shared" si="12"/>
        <v>63494.05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63494.05</v>
      </c>
      <c r="BW42" s="77">
        <f>BW38+BW39+BW40+BW41</f>
        <v>0</v>
      </c>
      <c r="BX42" s="95">
        <f>BX38+BX39+BX40+BX41</f>
        <v>63494.05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>
        <v>458993.66000000003</v>
      </c>
      <c r="BU49" s="76"/>
      <c r="BV49" s="85">
        <f aca="true" t="shared" si="15" ref="BV49:BX50">D49+G49+J49+M49+P49+S49+V49+Y49+AB49+AE49+AH49+AK49+AN49+AQ49+AT49+AW49+AZ49+BC49+BF49+BI49+BL49+BO49+BR49</f>
        <v>454500</v>
      </c>
      <c r="BW49" s="77">
        <f t="shared" si="15"/>
        <v>0</v>
      </c>
      <c r="BX49" s="79">
        <f t="shared" si="15"/>
        <v>458993.66000000003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118984.53</v>
      </c>
      <c r="BS50" s="89">
        <v>0</v>
      </c>
      <c r="BT50" s="101">
        <v>157405.03</v>
      </c>
      <c r="BU50" s="76"/>
      <c r="BV50" s="85">
        <f t="shared" si="15"/>
        <v>118984.53</v>
      </c>
      <c r="BW50" s="77">
        <f t="shared" si="15"/>
        <v>0</v>
      </c>
      <c r="BX50" s="79">
        <f t="shared" si="15"/>
        <v>157405.03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573484.53</v>
      </c>
      <c r="BS51" s="78">
        <f>BS49+BS50</f>
        <v>0</v>
      </c>
      <c r="BT51" s="77">
        <f>BT49+BT50</f>
        <v>616398.6900000001</v>
      </c>
      <c r="BU51" s="85"/>
      <c r="BV51" s="85">
        <f>BV49+BV50</f>
        <v>573484.53</v>
      </c>
      <c r="BW51" s="77">
        <f>BW49+BW50</f>
        <v>0</v>
      </c>
      <c r="BX51" s="95">
        <f>BX49+BX50</f>
        <v>616398.6900000001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542786.47</v>
      </c>
      <c r="E53" s="86">
        <f t="shared" si="18"/>
        <v>0</v>
      </c>
      <c r="F53" s="86">
        <f t="shared" si="18"/>
        <v>638782.6900000002</v>
      </c>
      <c r="G53" s="86">
        <f t="shared" si="18"/>
        <v>2000</v>
      </c>
      <c r="H53" s="86">
        <f t="shared" si="18"/>
        <v>0</v>
      </c>
      <c r="I53" s="86">
        <f t="shared" si="18"/>
        <v>3830</v>
      </c>
      <c r="J53" s="86">
        <f t="shared" si="18"/>
        <v>36071.600000000006</v>
      </c>
      <c r="K53" s="86">
        <f t="shared" si="18"/>
        <v>0</v>
      </c>
      <c r="L53" s="86">
        <f t="shared" si="18"/>
        <v>37538.18</v>
      </c>
      <c r="M53" s="86">
        <f t="shared" si="18"/>
        <v>222311</v>
      </c>
      <c r="N53" s="86">
        <f t="shared" si="18"/>
        <v>0</v>
      </c>
      <c r="O53" s="86">
        <f t="shared" si="18"/>
        <v>310715.69999999995</v>
      </c>
      <c r="P53" s="86">
        <f t="shared" si="18"/>
        <v>56700</v>
      </c>
      <c r="Q53" s="86">
        <f t="shared" si="18"/>
        <v>0</v>
      </c>
      <c r="R53" s="86">
        <f t="shared" si="18"/>
        <v>78328.78</v>
      </c>
      <c r="S53" s="86">
        <f t="shared" si="18"/>
        <v>99847.55</v>
      </c>
      <c r="T53" s="86">
        <f t="shared" si="18"/>
        <v>0</v>
      </c>
      <c r="U53" s="86">
        <f t="shared" si="18"/>
        <v>113976.33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120951.68</v>
      </c>
      <c r="Z53" s="86">
        <f t="shared" si="18"/>
        <v>0</v>
      </c>
      <c r="AA53" s="86">
        <f t="shared" si="18"/>
        <v>1050077.23</v>
      </c>
      <c r="AB53" s="86">
        <f t="shared" si="18"/>
        <v>329553.85</v>
      </c>
      <c r="AC53" s="86">
        <f t="shared" si="18"/>
        <v>0</v>
      </c>
      <c r="AD53" s="86">
        <f t="shared" si="18"/>
        <v>378492.26</v>
      </c>
      <c r="AE53" s="86">
        <f t="shared" si="18"/>
        <v>155303.97</v>
      </c>
      <c r="AF53" s="86">
        <f t="shared" si="18"/>
        <v>0</v>
      </c>
      <c r="AG53" s="86">
        <f t="shared" si="18"/>
        <v>238654.05</v>
      </c>
      <c r="AH53" s="86">
        <f t="shared" si="18"/>
        <v>21499.73</v>
      </c>
      <c r="AI53" s="86">
        <f t="shared" si="18"/>
        <v>0</v>
      </c>
      <c r="AJ53" s="86">
        <f aca="true" t="shared" si="19" ref="AJ53:BT53">AJ20+AJ28+AJ35+AJ42+AJ46+AJ51</f>
        <v>36549.54</v>
      </c>
      <c r="AK53" s="86">
        <f t="shared" si="19"/>
        <v>552863.98</v>
      </c>
      <c r="AL53" s="86">
        <f t="shared" si="19"/>
        <v>0</v>
      </c>
      <c r="AM53" s="86">
        <f t="shared" si="19"/>
        <v>654489.5999999999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35500</v>
      </c>
      <c r="AR53" s="86">
        <f t="shared" si="19"/>
        <v>0</v>
      </c>
      <c r="AS53" s="86">
        <f t="shared" si="19"/>
        <v>56377.28</v>
      </c>
      <c r="AT53" s="86">
        <f t="shared" si="19"/>
        <v>2507.7</v>
      </c>
      <c r="AU53" s="86">
        <f t="shared" si="19"/>
        <v>0</v>
      </c>
      <c r="AV53" s="86">
        <f t="shared" si="19"/>
        <v>4535.389999999999</v>
      </c>
      <c r="AW53" s="86">
        <f t="shared" si="19"/>
        <v>25000</v>
      </c>
      <c r="AX53" s="86">
        <f t="shared" si="19"/>
        <v>0</v>
      </c>
      <c r="AY53" s="86">
        <f t="shared" si="19"/>
        <v>25000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29448.15</v>
      </c>
      <c r="BJ53" s="86">
        <f t="shared" si="19"/>
        <v>0</v>
      </c>
      <c r="BK53" s="86">
        <f t="shared" si="19"/>
        <v>7000</v>
      </c>
      <c r="BL53" s="86">
        <f t="shared" si="19"/>
        <v>101238.26999999999</v>
      </c>
      <c r="BM53" s="86">
        <f t="shared" si="19"/>
        <v>0</v>
      </c>
      <c r="BN53" s="86">
        <f t="shared" si="19"/>
        <v>101238.26999999999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573484.53</v>
      </c>
      <c r="BS53" s="86">
        <f t="shared" si="19"/>
        <v>0</v>
      </c>
      <c r="BT53" s="86">
        <f t="shared" si="19"/>
        <v>616398.6900000001</v>
      </c>
      <c r="BU53" s="86">
        <f>BU8</f>
        <v>0</v>
      </c>
      <c r="BV53" s="102">
        <f>BV8+BV20+BV28+BV35+BV42+BV46+BV51</f>
        <v>2907068.4799999995</v>
      </c>
      <c r="BW53" s="87">
        <f>BW20+BW28+BW35+BW42+BW46+BW51</f>
        <v>0</v>
      </c>
      <c r="BX53" s="87">
        <f>BX20+BX28+BX35+BX42+BX46+BX51</f>
        <v>4351983.99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313048.87000000005</v>
      </c>
      <c r="E10" s="89">
        <v>0</v>
      </c>
      <c r="F10" s="90"/>
      <c r="G10" s="88"/>
      <c r="H10" s="89"/>
      <c r="I10" s="90"/>
      <c r="J10" s="97">
        <v>31696.25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18603.01</v>
      </c>
      <c r="AF10" s="89">
        <v>0</v>
      </c>
      <c r="AG10" s="90"/>
      <c r="AH10" s="91"/>
      <c r="AI10" s="89"/>
      <c r="AJ10" s="90"/>
      <c r="AK10" s="91">
        <v>60668.56999999999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424016.70000000007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22216.6</v>
      </c>
      <c r="E11" s="89">
        <v>0</v>
      </c>
      <c r="F11" s="90"/>
      <c r="G11" s="88"/>
      <c r="H11" s="89"/>
      <c r="I11" s="90"/>
      <c r="J11" s="97">
        <v>2138.13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1229.97</v>
      </c>
      <c r="AF11" s="89">
        <v>0</v>
      </c>
      <c r="AG11" s="90"/>
      <c r="AH11" s="91"/>
      <c r="AI11" s="89"/>
      <c r="AJ11" s="90"/>
      <c r="AK11" s="91">
        <v>4136.31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29721.010000000002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157129.44</v>
      </c>
      <c r="E12" s="89">
        <v>0</v>
      </c>
      <c r="F12" s="90"/>
      <c r="G12" s="88">
        <v>1000</v>
      </c>
      <c r="H12" s="89">
        <v>0</v>
      </c>
      <c r="I12" s="90"/>
      <c r="J12" s="97">
        <v>4200</v>
      </c>
      <c r="K12" s="89">
        <v>0</v>
      </c>
      <c r="L12" s="101"/>
      <c r="M12" s="91">
        <v>58133</v>
      </c>
      <c r="N12" s="89">
        <v>0</v>
      </c>
      <c r="O12" s="90"/>
      <c r="P12" s="91">
        <v>32744</v>
      </c>
      <c r="Q12" s="89">
        <v>0</v>
      </c>
      <c r="R12" s="90"/>
      <c r="S12" s="91">
        <v>11847.55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97275.1</v>
      </c>
      <c r="AC12" s="89">
        <v>0</v>
      </c>
      <c r="AD12" s="90"/>
      <c r="AE12" s="91">
        <v>93800</v>
      </c>
      <c r="AF12" s="89">
        <v>0</v>
      </c>
      <c r="AG12" s="90"/>
      <c r="AH12" s="91">
        <v>29682.56</v>
      </c>
      <c r="AI12" s="89">
        <v>0</v>
      </c>
      <c r="AJ12" s="90"/>
      <c r="AK12" s="91">
        <v>146484</v>
      </c>
      <c r="AL12" s="89">
        <v>0</v>
      </c>
      <c r="AM12" s="90"/>
      <c r="AN12" s="91"/>
      <c r="AO12" s="89"/>
      <c r="AP12" s="90"/>
      <c r="AQ12" s="91">
        <v>9300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641595.6499999999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58178</v>
      </c>
      <c r="N13" s="89">
        <v>0</v>
      </c>
      <c r="O13" s="90"/>
      <c r="P13" s="91">
        <v>12400</v>
      </c>
      <c r="Q13" s="89">
        <v>0</v>
      </c>
      <c r="R13" s="90"/>
      <c r="S13" s="91">
        <v>18000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183157.75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266294.48</v>
      </c>
      <c r="AL13" s="89">
        <v>0</v>
      </c>
      <c r="AM13" s="90"/>
      <c r="AN13" s="91"/>
      <c r="AO13" s="89"/>
      <c r="AP13" s="90"/>
      <c r="AQ13" s="91">
        <v>1200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545530.23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34775.340000000004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34775.340000000004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18776.66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33965.47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52742.130000000005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518471.57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38034.38</v>
      </c>
      <c r="K20" s="78">
        <f t="shared" si="1"/>
        <v>0</v>
      </c>
      <c r="L20" s="77">
        <f t="shared" si="1"/>
        <v>0</v>
      </c>
      <c r="M20" s="98">
        <f t="shared" si="1"/>
        <v>116311</v>
      </c>
      <c r="N20" s="78">
        <f t="shared" si="1"/>
        <v>0</v>
      </c>
      <c r="O20" s="77">
        <f t="shared" si="1"/>
        <v>0</v>
      </c>
      <c r="P20" s="98">
        <f t="shared" si="1"/>
        <v>45144</v>
      </c>
      <c r="Q20" s="78">
        <f t="shared" si="1"/>
        <v>0</v>
      </c>
      <c r="R20" s="77">
        <f t="shared" si="1"/>
        <v>0</v>
      </c>
      <c r="S20" s="98">
        <f t="shared" si="1"/>
        <v>29847.55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280432.85</v>
      </c>
      <c r="AC20" s="78">
        <f t="shared" si="1"/>
        <v>0</v>
      </c>
      <c r="AD20" s="77">
        <f t="shared" si="1"/>
        <v>0</v>
      </c>
      <c r="AE20" s="98">
        <f t="shared" si="1"/>
        <v>113632.98</v>
      </c>
      <c r="AF20" s="78">
        <f t="shared" si="1"/>
        <v>0</v>
      </c>
      <c r="AG20" s="77">
        <f t="shared" si="1"/>
        <v>0</v>
      </c>
      <c r="AH20" s="98">
        <f t="shared" si="1"/>
        <v>29682.56</v>
      </c>
      <c r="AI20" s="78">
        <f t="shared" si="1"/>
        <v>0</v>
      </c>
      <c r="AJ20" s="77">
        <f t="shared" si="1"/>
        <v>0</v>
      </c>
      <c r="AK20" s="98">
        <f t="shared" si="1"/>
        <v>477583.36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33965.47</v>
      </c>
      <c r="BJ20" s="78">
        <f t="shared" si="1"/>
        <v>0</v>
      </c>
      <c r="BK20" s="77">
        <f t="shared" si="1"/>
        <v>0</v>
      </c>
      <c r="BL20" s="98">
        <f t="shared" si="1"/>
        <v>34775.340000000004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1730881.06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125000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60000</v>
      </c>
      <c r="Z24" s="89">
        <v>0</v>
      </c>
      <c r="AA24" s="101"/>
      <c r="AB24" s="97">
        <v>0</v>
      </c>
      <c r="AC24" s="89">
        <v>0</v>
      </c>
      <c r="AD24" s="101"/>
      <c r="AE24" s="97">
        <v>130000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325000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60000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66462.89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66462.89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66462.89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66462.89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454500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118984.53</v>
      </c>
      <c r="BS50" s="89">
        <v>0</v>
      </c>
      <c r="BT50" s="101"/>
      <c r="BU50" s="76"/>
      <c r="BV50" s="85">
        <f t="shared" si="9"/>
        <v>118984.53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573484.53</v>
      </c>
      <c r="BS51" s="78">
        <f>BS49+BS50</f>
        <v>0</v>
      </c>
      <c r="BT51" s="77">
        <f>BT49+BT50</f>
        <v>0</v>
      </c>
      <c r="BU51" s="85"/>
      <c r="BV51" s="85">
        <f>BV49+BV50</f>
        <v>573484.53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643471.5700000001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38034.38</v>
      </c>
      <c r="K53" s="86">
        <f t="shared" si="11"/>
        <v>0</v>
      </c>
      <c r="L53" s="86">
        <f t="shared" si="11"/>
        <v>0</v>
      </c>
      <c r="M53" s="86">
        <f t="shared" si="11"/>
        <v>116311</v>
      </c>
      <c r="N53" s="86">
        <f t="shared" si="11"/>
        <v>0</v>
      </c>
      <c r="O53" s="86">
        <f t="shared" si="11"/>
        <v>0</v>
      </c>
      <c r="P53" s="86">
        <f t="shared" si="11"/>
        <v>45144</v>
      </c>
      <c r="Q53" s="86">
        <f t="shared" si="11"/>
        <v>0</v>
      </c>
      <c r="R53" s="86">
        <f t="shared" si="11"/>
        <v>0</v>
      </c>
      <c r="S53" s="86">
        <f t="shared" si="11"/>
        <v>29847.55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61500</v>
      </c>
      <c r="Z53" s="86">
        <f t="shared" si="11"/>
        <v>0</v>
      </c>
      <c r="AA53" s="86">
        <f t="shared" si="11"/>
        <v>0</v>
      </c>
      <c r="AB53" s="86">
        <f t="shared" si="11"/>
        <v>280432.85</v>
      </c>
      <c r="AC53" s="86">
        <f t="shared" si="11"/>
        <v>0</v>
      </c>
      <c r="AD53" s="86">
        <f t="shared" si="11"/>
        <v>0</v>
      </c>
      <c r="AE53" s="86">
        <f t="shared" si="11"/>
        <v>243632.97999999998</v>
      </c>
      <c r="AF53" s="86">
        <f t="shared" si="11"/>
        <v>0</v>
      </c>
      <c r="AG53" s="86">
        <f t="shared" si="11"/>
        <v>0</v>
      </c>
      <c r="AH53" s="86">
        <f t="shared" si="11"/>
        <v>29682.56</v>
      </c>
      <c r="AI53" s="86">
        <f t="shared" si="11"/>
        <v>0</v>
      </c>
      <c r="AJ53" s="86">
        <f t="shared" si="11"/>
        <v>0</v>
      </c>
      <c r="AK53" s="86">
        <f t="shared" si="11"/>
        <v>487583.36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33965.47</v>
      </c>
      <c r="BJ53" s="86">
        <f t="shared" si="11"/>
        <v>0</v>
      </c>
      <c r="BK53" s="86">
        <f t="shared" si="11"/>
        <v>0</v>
      </c>
      <c r="BL53" s="86">
        <f t="shared" si="11"/>
        <v>101238.23000000001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573484.53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2695828.4800000004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313048.87000000005</v>
      </c>
      <c r="E10" s="89">
        <v>0</v>
      </c>
      <c r="F10" s="90"/>
      <c r="G10" s="88"/>
      <c r="H10" s="89"/>
      <c r="I10" s="90"/>
      <c r="J10" s="97">
        <v>31696.25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18603.01</v>
      </c>
      <c r="AF10" s="89">
        <v>0</v>
      </c>
      <c r="AG10" s="90"/>
      <c r="AH10" s="91"/>
      <c r="AI10" s="89"/>
      <c r="AJ10" s="90"/>
      <c r="AK10" s="91">
        <v>60668.56999999999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424016.70000000007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22216.6</v>
      </c>
      <c r="E11" s="89">
        <v>0</v>
      </c>
      <c r="F11" s="90"/>
      <c r="G11" s="88"/>
      <c r="H11" s="89"/>
      <c r="I11" s="90"/>
      <c r="J11" s="97">
        <v>2138.13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1229.97</v>
      </c>
      <c r="AF11" s="89">
        <v>0</v>
      </c>
      <c r="AG11" s="90"/>
      <c r="AH11" s="91"/>
      <c r="AI11" s="89"/>
      <c r="AJ11" s="90"/>
      <c r="AK11" s="91">
        <v>4136.31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29721.010000000002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156387.2</v>
      </c>
      <c r="E12" s="89">
        <v>0</v>
      </c>
      <c r="F12" s="90"/>
      <c r="G12" s="88">
        <v>1000</v>
      </c>
      <c r="H12" s="89">
        <v>0</v>
      </c>
      <c r="I12" s="90"/>
      <c r="J12" s="97">
        <v>4200</v>
      </c>
      <c r="K12" s="89">
        <v>0</v>
      </c>
      <c r="L12" s="101"/>
      <c r="M12" s="91">
        <v>58133</v>
      </c>
      <c r="N12" s="89">
        <v>0</v>
      </c>
      <c r="O12" s="90"/>
      <c r="P12" s="91">
        <v>32744</v>
      </c>
      <c r="Q12" s="89">
        <v>0</v>
      </c>
      <c r="R12" s="90"/>
      <c r="S12" s="91">
        <v>12000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103300</v>
      </c>
      <c r="AC12" s="89">
        <v>0</v>
      </c>
      <c r="AD12" s="90"/>
      <c r="AE12" s="91">
        <v>91800</v>
      </c>
      <c r="AF12" s="89">
        <v>0</v>
      </c>
      <c r="AG12" s="90"/>
      <c r="AH12" s="91">
        <v>32600</v>
      </c>
      <c r="AI12" s="89">
        <v>0</v>
      </c>
      <c r="AJ12" s="90"/>
      <c r="AK12" s="91">
        <v>146484</v>
      </c>
      <c r="AL12" s="89">
        <v>0</v>
      </c>
      <c r="AM12" s="90"/>
      <c r="AN12" s="91"/>
      <c r="AO12" s="89"/>
      <c r="AP12" s="90"/>
      <c r="AQ12" s="91">
        <v>9300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647948.2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58178</v>
      </c>
      <c r="N13" s="89">
        <v>0</v>
      </c>
      <c r="O13" s="90"/>
      <c r="P13" s="91">
        <v>12400</v>
      </c>
      <c r="Q13" s="89">
        <v>0</v>
      </c>
      <c r="R13" s="90"/>
      <c r="S13" s="91">
        <v>18000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183157.75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266294.48</v>
      </c>
      <c r="AL13" s="89">
        <v>0</v>
      </c>
      <c r="AM13" s="90"/>
      <c r="AN13" s="91"/>
      <c r="AO13" s="89"/>
      <c r="AP13" s="90"/>
      <c r="AQ13" s="91">
        <v>1200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545530.23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31677.229999999996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31677.229999999996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18776.66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38482.79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57259.45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517729.33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38034.38</v>
      </c>
      <c r="K20" s="78">
        <f t="shared" si="1"/>
        <v>0</v>
      </c>
      <c r="L20" s="77">
        <f t="shared" si="1"/>
        <v>0</v>
      </c>
      <c r="M20" s="98">
        <f t="shared" si="1"/>
        <v>116311</v>
      </c>
      <c r="N20" s="78">
        <f t="shared" si="1"/>
        <v>0</v>
      </c>
      <c r="O20" s="77">
        <f t="shared" si="1"/>
        <v>0</v>
      </c>
      <c r="P20" s="98">
        <f t="shared" si="1"/>
        <v>45144</v>
      </c>
      <c r="Q20" s="78">
        <f t="shared" si="1"/>
        <v>0</v>
      </c>
      <c r="R20" s="77">
        <f t="shared" si="1"/>
        <v>0</v>
      </c>
      <c r="S20" s="98">
        <f t="shared" si="1"/>
        <v>30000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286457.75</v>
      </c>
      <c r="AC20" s="78">
        <f t="shared" si="1"/>
        <v>0</v>
      </c>
      <c r="AD20" s="77">
        <f t="shared" si="1"/>
        <v>0</v>
      </c>
      <c r="AE20" s="98">
        <f t="shared" si="1"/>
        <v>111632.98</v>
      </c>
      <c r="AF20" s="78">
        <f t="shared" si="1"/>
        <v>0</v>
      </c>
      <c r="AG20" s="77">
        <f t="shared" si="1"/>
        <v>0</v>
      </c>
      <c r="AH20" s="98">
        <f t="shared" si="1"/>
        <v>32600</v>
      </c>
      <c r="AI20" s="78">
        <f t="shared" si="1"/>
        <v>0</v>
      </c>
      <c r="AJ20" s="77">
        <f t="shared" si="1"/>
        <v>0</v>
      </c>
      <c r="AK20" s="98">
        <f t="shared" si="1"/>
        <v>477583.36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38482.79</v>
      </c>
      <c r="BJ20" s="78">
        <f t="shared" si="1"/>
        <v>0</v>
      </c>
      <c r="BK20" s="77">
        <f t="shared" si="1"/>
        <v>0</v>
      </c>
      <c r="BL20" s="98">
        <f t="shared" si="1"/>
        <v>31677.229999999996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1738652.82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250000</v>
      </c>
      <c r="AF24" s="89">
        <v>0</v>
      </c>
      <c r="AG24" s="101"/>
      <c r="AH24" s="97"/>
      <c r="AI24" s="89"/>
      <c r="AJ24" s="101"/>
      <c r="AK24" s="97">
        <v>10000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315000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68691.13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68691.13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68691.13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68691.13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454500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454500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118984.53</v>
      </c>
      <c r="BS50" s="89">
        <v>0</v>
      </c>
      <c r="BT50" s="101"/>
      <c r="BU50" s="76"/>
      <c r="BV50" s="85">
        <f t="shared" si="9"/>
        <v>118984.53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573484.53</v>
      </c>
      <c r="BS51" s="78">
        <f>BS49+BS50</f>
        <v>0</v>
      </c>
      <c r="BT51" s="77">
        <f>BT49+BT50</f>
        <v>0</v>
      </c>
      <c r="BU51" s="85"/>
      <c r="BV51" s="85">
        <f>BV49+BV50</f>
        <v>573484.53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572729.3300000001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38034.38</v>
      </c>
      <c r="K53" s="86">
        <f t="shared" si="11"/>
        <v>0</v>
      </c>
      <c r="L53" s="86">
        <f t="shared" si="11"/>
        <v>0</v>
      </c>
      <c r="M53" s="86">
        <f t="shared" si="11"/>
        <v>116311</v>
      </c>
      <c r="N53" s="86">
        <f t="shared" si="11"/>
        <v>0</v>
      </c>
      <c r="O53" s="86">
        <f t="shared" si="11"/>
        <v>0</v>
      </c>
      <c r="P53" s="86">
        <f t="shared" si="11"/>
        <v>45144</v>
      </c>
      <c r="Q53" s="86">
        <f t="shared" si="11"/>
        <v>0</v>
      </c>
      <c r="R53" s="86">
        <f t="shared" si="11"/>
        <v>0</v>
      </c>
      <c r="S53" s="86">
        <f t="shared" si="11"/>
        <v>30000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1500</v>
      </c>
      <c r="Z53" s="86">
        <f t="shared" si="11"/>
        <v>0</v>
      </c>
      <c r="AA53" s="86">
        <f t="shared" si="11"/>
        <v>0</v>
      </c>
      <c r="AB53" s="86">
        <f t="shared" si="11"/>
        <v>286457.75</v>
      </c>
      <c r="AC53" s="86">
        <f t="shared" si="11"/>
        <v>0</v>
      </c>
      <c r="AD53" s="86">
        <f t="shared" si="11"/>
        <v>0</v>
      </c>
      <c r="AE53" s="86">
        <f t="shared" si="11"/>
        <v>361632.98</v>
      </c>
      <c r="AF53" s="86">
        <f t="shared" si="11"/>
        <v>0</v>
      </c>
      <c r="AG53" s="86">
        <f t="shared" si="11"/>
        <v>0</v>
      </c>
      <c r="AH53" s="86">
        <f t="shared" si="11"/>
        <v>32600</v>
      </c>
      <c r="AI53" s="86">
        <f t="shared" si="11"/>
        <v>0</v>
      </c>
      <c r="AJ53" s="86">
        <f t="shared" si="11"/>
        <v>0</v>
      </c>
      <c r="AK53" s="86">
        <f t="shared" si="11"/>
        <v>487583.36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38482.79</v>
      </c>
      <c r="BJ53" s="86">
        <f t="shared" si="11"/>
        <v>0</v>
      </c>
      <c r="BK53" s="86">
        <f t="shared" si="11"/>
        <v>0</v>
      </c>
      <c r="BL53" s="86">
        <f t="shared" si="11"/>
        <v>100368.36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573484.53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2695828.4800000004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2017-03-10T10:49:20Z</dcterms:modified>
  <cp:category/>
  <cp:version/>
  <cp:contentType/>
  <cp:contentStatus/>
</cp:coreProperties>
</file>