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<sst xmlns="http://schemas.openxmlformats.org/spreadsheetml/2006/main" count="870" uniqueCount="151">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</sst>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218466.24</v>
      </c>
      <c r="E7" s="40"/>
    </row>
    <row r="8" spans="2:5" ht="15" thickBot="1">
      <c r="B8" s="9"/>
      <c r="C8" s="6" t="s">
        <v>7</v>
      </c>
      <c r="D8" s="41"/>
      <c r="E8" s="42">
        <v>908798.26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572540</v>
      </c>
      <c r="E10" s="45">
        <v>694401.59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185000</v>
      </c>
      <c r="E14" s="45">
        <v>185000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757540</v>
      </c>
      <c r="E16" s="51">
        <f>E10+E11+E12+E13+E14+E15</f>
        <v>879401.59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29000</v>
      </c>
      <c r="E18" s="45">
        <v>29000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29000</v>
      </c>
      <c r="E23" s="51">
        <f>E18+E19+E20+E21+E22</f>
        <v>29000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39300</v>
      </c>
      <c r="E25" s="45">
        <v>47656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</v>
      </c>
      <c r="E27" s="45">
        <v>10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25000</v>
      </c>
      <c r="E29" s="50">
        <v>29401.86</v>
      </c>
    </row>
    <row r="30" spans="2:5" ht="15" thickBot="1">
      <c r="B30" s="16">
        <v>30000</v>
      </c>
      <c r="C30" s="15" t="s">
        <v>32</v>
      </c>
      <c r="D30" s="48">
        <f>D25+D26+D27+D28+D29</f>
        <v>64310</v>
      </c>
      <c r="E30" s="51">
        <f>E25+E26+E27+E28+E29</f>
        <v>77067.86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383867.76</v>
      </c>
      <c r="E33" s="59">
        <v>383867.76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50000</v>
      </c>
      <c r="E36" s="50">
        <v>50000</v>
      </c>
    </row>
    <row r="37" spans="2:5" ht="15" thickBot="1">
      <c r="B37" s="16">
        <v>40000</v>
      </c>
      <c r="C37" s="15" t="s">
        <v>40</v>
      </c>
      <c r="D37" s="48">
        <f>D32+D33+D34+D35+D36</f>
        <v>433867.76</v>
      </c>
      <c r="E37" s="51">
        <f>E32+E33+E34+E35+E36</f>
        <v>433867.76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187000</v>
      </c>
      <c r="E54" s="45">
        <v>200227.77</v>
      </c>
    </row>
    <row r="55" spans="2:5" ht="14.25">
      <c r="B55" s="13">
        <v>90200</v>
      </c>
      <c r="C55" s="54" t="s">
        <v>62</v>
      </c>
      <c r="D55" s="61">
        <v>55000</v>
      </c>
      <c r="E55" s="62">
        <v>56367.76</v>
      </c>
    </row>
    <row r="56" spans="2:5" ht="15" thickBot="1">
      <c r="B56" s="16">
        <v>90000</v>
      </c>
      <c r="C56" s="15" t="s">
        <v>63</v>
      </c>
      <c r="D56" s="48">
        <f>D54+D55</f>
        <v>242000</v>
      </c>
      <c r="E56" s="51">
        <f>E54+E55</f>
        <v>256595.53</v>
      </c>
    </row>
    <row r="57" spans="2:5" ht="15" thickBot="1" thickTop="1">
      <c r="B57" s="109" t="s">
        <v>64</v>
      </c>
      <c r="C57" s="110"/>
      <c r="D57" s="52">
        <f>D16+D23+D30+D37+D43+D49+D52+D56</f>
        <v>1526717.76</v>
      </c>
      <c r="E57" s="55">
        <f>E16+E23+E30+E37+E43+E49+E52+E56</f>
        <v>1675932.74</v>
      </c>
    </row>
    <row r="58" spans="2:5" ht="15" thickBot="1" thickTop="1">
      <c r="B58" s="109" t="s">
        <v>65</v>
      </c>
      <c r="C58" s="110"/>
      <c r="D58" s="52">
        <f>D57+D5+D6+D7+D8</f>
        <v>1745184</v>
      </c>
      <c r="E58" s="55">
        <f>E57+E5+E6+E7+E8</f>
        <v>2584731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572540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185000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757540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29000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29000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39300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25000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64310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10000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0</v>
      </c>
      <c r="E35" s="45"/>
    </row>
    <row r="36" spans="2:5" ht="14.25">
      <c r="B36" s="13">
        <v>40500</v>
      </c>
      <c r="C36" s="54" t="s">
        <v>39</v>
      </c>
      <c r="D36" s="49">
        <v>34000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44000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187000</v>
      </c>
      <c r="E54" s="45"/>
    </row>
    <row r="55" spans="2:5" ht="14.25">
      <c r="B55" s="13">
        <v>90200</v>
      </c>
      <c r="C55" s="54" t="s">
        <v>62</v>
      </c>
      <c r="D55" s="61">
        <v>55000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242000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1136850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1136850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572540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185000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757540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29000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29000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39300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25000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64310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10000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0</v>
      </c>
      <c r="E35" s="45"/>
    </row>
    <row r="36" spans="2:5" ht="14.25">
      <c r="B36" s="13">
        <v>40500</v>
      </c>
      <c r="C36" s="54" t="s">
        <v>39</v>
      </c>
      <c r="D36" s="49">
        <v>34000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44000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187000</v>
      </c>
      <c r="E54" s="45"/>
    </row>
    <row r="55" spans="2:5" ht="14.25">
      <c r="B55" s="13">
        <v>90200</v>
      </c>
      <c r="C55" s="54" t="s">
        <v>62</v>
      </c>
      <c r="D55" s="61">
        <v>55000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242000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1136850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1136850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145837.18</v>
      </c>
      <c r="E10" s="89">
        <v>0</v>
      </c>
      <c r="F10" s="90">
        <v>168891.45</v>
      </c>
      <c r="G10" s="88"/>
      <c r="H10" s="89"/>
      <c r="I10" s="90"/>
      <c r="J10" s="97">
        <v>6000</v>
      </c>
      <c r="K10" s="89">
        <v>0</v>
      </c>
      <c r="L10" s="101">
        <v>7578.98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151837.18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176470.43000000002</v>
      </c>
    </row>
    <row r="11" spans="2:76" ht="14.25">
      <c r="B11" s="13">
        <v>102</v>
      </c>
      <c r="C11" s="25" t="s">
        <v>92</v>
      </c>
      <c r="D11" s="88">
        <v>13000</v>
      </c>
      <c r="E11" s="89">
        <v>0</v>
      </c>
      <c r="F11" s="90">
        <v>17152</v>
      </c>
      <c r="G11" s="88"/>
      <c r="H11" s="89"/>
      <c r="I11" s="90"/>
      <c r="J11" s="97">
        <v>500</v>
      </c>
      <c r="K11" s="89">
        <v>0</v>
      </c>
      <c r="L11" s="101">
        <v>921.0699999999999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13500</v>
      </c>
      <c r="BW11" s="77">
        <f t="shared" si="1"/>
        <v>0</v>
      </c>
      <c r="BX11" s="79">
        <f t="shared" si="2"/>
        <v>18073.07</v>
      </c>
    </row>
    <row r="12" spans="2:76" ht="14.25">
      <c r="B12" s="13">
        <v>103</v>
      </c>
      <c r="C12" s="25" t="s">
        <v>93</v>
      </c>
      <c r="D12" s="88">
        <v>158200</v>
      </c>
      <c r="E12" s="89">
        <v>0</v>
      </c>
      <c r="F12" s="90">
        <v>192884.57</v>
      </c>
      <c r="G12" s="88"/>
      <c r="H12" s="89"/>
      <c r="I12" s="90"/>
      <c r="J12" s="97">
        <v>0</v>
      </c>
      <c r="K12" s="89">
        <v>0</v>
      </c>
      <c r="L12" s="101">
        <v>0</v>
      </c>
      <c r="M12" s="91"/>
      <c r="N12" s="89"/>
      <c r="O12" s="90"/>
      <c r="P12" s="91">
        <v>0</v>
      </c>
      <c r="Q12" s="89">
        <v>0</v>
      </c>
      <c r="R12" s="90">
        <v>0</v>
      </c>
      <c r="S12" s="91">
        <v>2500</v>
      </c>
      <c r="T12" s="89">
        <v>0</v>
      </c>
      <c r="U12" s="90">
        <v>2500</v>
      </c>
      <c r="V12" s="91">
        <v>14000</v>
      </c>
      <c r="W12" s="89">
        <v>0</v>
      </c>
      <c r="X12" s="90">
        <v>14000</v>
      </c>
      <c r="Y12" s="91">
        <v>8000</v>
      </c>
      <c r="Z12" s="89">
        <v>0</v>
      </c>
      <c r="AA12" s="90">
        <v>9289.09</v>
      </c>
      <c r="AB12" s="91">
        <v>210500</v>
      </c>
      <c r="AC12" s="89">
        <v>0</v>
      </c>
      <c r="AD12" s="90">
        <v>226803.03</v>
      </c>
      <c r="AE12" s="91">
        <v>45000</v>
      </c>
      <c r="AF12" s="89">
        <v>0</v>
      </c>
      <c r="AG12" s="90">
        <v>49351.67</v>
      </c>
      <c r="AH12" s="91">
        <v>750</v>
      </c>
      <c r="AI12" s="89">
        <v>0</v>
      </c>
      <c r="AJ12" s="90">
        <v>828.08</v>
      </c>
      <c r="AK12" s="91">
        <v>1250</v>
      </c>
      <c r="AL12" s="89">
        <v>0</v>
      </c>
      <c r="AM12" s="90">
        <v>1250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440200</v>
      </c>
      <c r="BW12" s="77">
        <f t="shared" si="1"/>
        <v>0</v>
      </c>
      <c r="BX12" s="79">
        <f t="shared" si="2"/>
        <v>496906.44</v>
      </c>
    </row>
    <row r="13" spans="2:76" ht="14.25">
      <c r="B13" s="13">
        <v>104</v>
      </c>
      <c r="C13" s="25" t="s">
        <v>19</v>
      </c>
      <c r="D13" s="88">
        <v>54800</v>
      </c>
      <c r="E13" s="89">
        <v>0</v>
      </c>
      <c r="F13" s="90">
        <v>80550.09</v>
      </c>
      <c r="G13" s="88"/>
      <c r="H13" s="89"/>
      <c r="I13" s="90"/>
      <c r="J13" s="97">
        <v>1000</v>
      </c>
      <c r="K13" s="89">
        <v>0</v>
      </c>
      <c r="L13" s="101">
        <v>1000</v>
      </c>
      <c r="M13" s="91">
        <v>10300</v>
      </c>
      <c r="N13" s="89">
        <v>0</v>
      </c>
      <c r="O13" s="90">
        <v>11866.52</v>
      </c>
      <c r="P13" s="91">
        <v>3500</v>
      </c>
      <c r="Q13" s="89">
        <v>0</v>
      </c>
      <c r="R13" s="90">
        <v>4484.54</v>
      </c>
      <c r="S13" s="91"/>
      <c r="T13" s="89"/>
      <c r="U13" s="90"/>
      <c r="V13" s="91">
        <v>9000</v>
      </c>
      <c r="W13" s="89">
        <v>0</v>
      </c>
      <c r="X13" s="90">
        <v>9073.56</v>
      </c>
      <c r="Y13" s="91"/>
      <c r="Z13" s="89"/>
      <c r="AA13" s="90"/>
      <c r="AB13" s="91">
        <v>33000</v>
      </c>
      <c r="AC13" s="89">
        <v>0</v>
      </c>
      <c r="AD13" s="90">
        <v>110937.23</v>
      </c>
      <c r="AE13" s="91">
        <v>7500</v>
      </c>
      <c r="AF13" s="89">
        <v>0</v>
      </c>
      <c r="AG13" s="90">
        <v>7690.4</v>
      </c>
      <c r="AH13" s="91">
        <v>3000</v>
      </c>
      <c r="AI13" s="89">
        <v>0</v>
      </c>
      <c r="AJ13" s="90">
        <v>3000</v>
      </c>
      <c r="AK13" s="91">
        <v>40000</v>
      </c>
      <c r="AL13" s="89">
        <v>0</v>
      </c>
      <c r="AM13" s="90">
        <v>49020.11</v>
      </c>
      <c r="AN13" s="91"/>
      <c r="AO13" s="89"/>
      <c r="AP13" s="90"/>
      <c r="AQ13" s="91">
        <v>7542</v>
      </c>
      <c r="AR13" s="89">
        <v>0</v>
      </c>
      <c r="AS13" s="90">
        <v>8930.869999999999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169642</v>
      </c>
      <c r="BW13" s="77">
        <f t="shared" si="1"/>
        <v>0</v>
      </c>
      <c r="BX13" s="79">
        <f t="shared" si="2"/>
        <v>286553.32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3000</v>
      </c>
      <c r="BM16" s="89">
        <v>0</v>
      </c>
      <c r="BN16" s="90">
        <v>3327.85</v>
      </c>
      <c r="BO16" s="91"/>
      <c r="BP16" s="89"/>
      <c r="BQ16" s="90"/>
      <c r="BR16" s="97"/>
      <c r="BS16" s="89"/>
      <c r="BT16" s="101"/>
      <c r="BU16" s="76"/>
      <c r="BV16" s="85">
        <f t="shared" si="0"/>
        <v>3000</v>
      </c>
      <c r="BW16" s="77">
        <f t="shared" si="1"/>
        <v>0</v>
      </c>
      <c r="BX16" s="79">
        <f t="shared" si="2"/>
        <v>3327.85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8500</v>
      </c>
      <c r="E19" s="89">
        <v>0</v>
      </c>
      <c r="F19" s="90">
        <v>8583.7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33170.82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41670.82</v>
      </c>
      <c r="BW19" s="77">
        <f t="shared" si="1"/>
        <v>0</v>
      </c>
      <c r="BX19" s="79">
        <f t="shared" si="2"/>
        <v>58583.7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380337.18</v>
      </c>
      <c r="E20" s="78">
        <f t="shared" si="3"/>
        <v>0</v>
      </c>
      <c r="F20" s="79">
        <f t="shared" si="3"/>
        <v>468061.81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7500</v>
      </c>
      <c r="K20" s="78">
        <f t="shared" si="3"/>
        <v>0</v>
      </c>
      <c r="L20" s="77">
        <f t="shared" si="3"/>
        <v>9500.05</v>
      </c>
      <c r="M20" s="98">
        <f t="shared" si="3"/>
        <v>10300</v>
      </c>
      <c r="N20" s="78">
        <f t="shared" si="3"/>
        <v>0</v>
      </c>
      <c r="O20" s="77">
        <f t="shared" si="3"/>
        <v>11866.52</v>
      </c>
      <c r="P20" s="98">
        <f t="shared" si="3"/>
        <v>3500</v>
      </c>
      <c r="Q20" s="78">
        <f t="shared" si="3"/>
        <v>0</v>
      </c>
      <c r="R20" s="77">
        <f t="shared" si="3"/>
        <v>4484.54</v>
      </c>
      <c r="S20" s="98">
        <f t="shared" si="3"/>
        <v>2500</v>
      </c>
      <c r="T20" s="78">
        <f t="shared" si="3"/>
        <v>0</v>
      </c>
      <c r="U20" s="77">
        <f t="shared" si="3"/>
        <v>2500</v>
      </c>
      <c r="V20" s="98">
        <f t="shared" si="3"/>
        <v>23000</v>
      </c>
      <c r="W20" s="78">
        <f t="shared" si="3"/>
        <v>0</v>
      </c>
      <c r="X20" s="77">
        <f t="shared" si="3"/>
        <v>23073.559999999998</v>
      </c>
      <c r="Y20" s="98">
        <f t="shared" si="3"/>
        <v>8000</v>
      </c>
      <c r="Z20" s="78">
        <f t="shared" si="3"/>
        <v>0</v>
      </c>
      <c r="AA20" s="77">
        <f t="shared" si="3"/>
        <v>9289.09</v>
      </c>
      <c r="AB20" s="98">
        <f t="shared" si="3"/>
        <v>243500</v>
      </c>
      <c r="AC20" s="78">
        <f t="shared" si="3"/>
        <v>0</v>
      </c>
      <c r="AD20" s="77">
        <f t="shared" si="3"/>
        <v>337740.26</v>
      </c>
      <c r="AE20" s="98">
        <f t="shared" si="3"/>
        <v>52500</v>
      </c>
      <c r="AF20" s="78">
        <f t="shared" si="3"/>
        <v>0</v>
      </c>
      <c r="AG20" s="77">
        <f t="shared" si="3"/>
        <v>57042.07</v>
      </c>
      <c r="AH20" s="98">
        <f t="shared" si="3"/>
        <v>3750</v>
      </c>
      <c r="AI20" s="78">
        <f t="shared" si="3"/>
        <v>0</v>
      </c>
      <c r="AJ20" s="77">
        <f t="shared" si="3"/>
        <v>3828.08</v>
      </c>
      <c r="AK20" s="98">
        <f t="shared" si="3"/>
        <v>41250</v>
      </c>
      <c r="AL20" s="78">
        <f t="shared" si="3"/>
        <v>0</v>
      </c>
      <c r="AM20" s="77">
        <f t="shared" si="3"/>
        <v>50270.11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7542</v>
      </c>
      <c r="AR20" s="78">
        <f t="shared" si="3"/>
        <v>0</v>
      </c>
      <c r="AS20" s="77">
        <f t="shared" si="3"/>
        <v>8930.869999999999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33170.82</v>
      </c>
      <c r="BJ20" s="78">
        <f t="shared" si="3"/>
        <v>0</v>
      </c>
      <c r="BK20" s="77">
        <f t="shared" si="3"/>
        <v>50000</v>
      </c>
      <c r="BL20" s="98">
        <f t="shared" si="3"/>
        <v>3000</v>
      </c>
      <c r="BM20" s="78">
        <f t="shared" si="3"/>
        <v>0</v>
      </c>
      <c r="BN20" s="77">
        <f t="shared" si="3"/>
        <v>3327.85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819849.9999999999</v>
      </c>
      <c r="BW20" s="77">
        <f>BW10+BW11+BW12+BW13+BW14+BW15+BW16+BW17+BW18+BW19</f>
        <v>0</v>
      </c>
      <c r="BX20" s="95">
        <f>BX10+BX11+BX12+BX13+BX14+BX15+BX16+BX17+BX18+BX19</f>
        <v>1039914.8099999999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209074.56</v>
      </c>
      <c r="E24" s="89">
        <v>0</v>
      </c>
      <c r="F24" s="90">
        <v>280026.39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135000</v>
      </c>
      <c r="T24" s="89">
        <v>0</v>
      </c>
      <c r="U24" s="101">
        <v>135000</v>
      </c>
      <c r="V24" s="97"/>
      <c r="W24" s="89"/>
      <c r="X24" s="101"/>
      <c r="Y24" s="97">
        <v>300259.44</v>
      </c>
      <c r="Z24" s="89">
        <v>0</v>
      </c>
      <c r="AA24" s="101">
        <v>315643.31999999995</v>
      </c>
      <c r="AB24" s="97">
        <v>10000</v>
      </c>
      <c r="AC24" s="89">
        <v>0</v>
      </c>
      <c r="AD24" s="101">
        <v>10444.08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654334</v>
      </c>
      <c r="BW24" s="77">
        <f t="shared" si="4"/>
        <v>0</v>
      </c>
      <c r="BX24" s="79">
        <f t="shared" si="4"/>
        <v>741113.7899999999</v>
      </c>
    </row>
    <row r="25" spans="2:76" ht="14.25">
      <c r="B25" s="13">
        <v>203</v>
      </c>
      <c r="C25" s="25" t="s">
        <v>105</v>
      </c>
      <c r="D25" s="88">
        <v>6000</v>
      </c>
      <c r="E25" s="89">
        <v>0</v>
      </c>
      <c r="F25" s="90">
        <v>6000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6000</v>
      </c>
      <c r="BW25" s="77">
        <f t="shared" si="4"/>
        <v>0</v>
      </c>
      <c r="BX25" s="79">
        <f t="shared" si="4"/>
        <v>6000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3000</v>
      </c>
      <c r="Z27" s="89">
        <v>0</v>
      </c>
      <c r="AA27" s="101">
        <v>3000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3000</v>
      </c>
      <c r="BW27" s="77">
        <f t="shared" si="4"/>
        <v>0</v>
      </c>
      <c r="BX27" s="79">
        <f t="shared" si="4"/>
        <v>3000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215074.56</v>
      </c>
      <c r="E28" s="78">
        <f t="shared" si="5"/>
        <v>0</v>
      </c>
      <c r="F28" s="79">
        <f t="shared" si="5"/>
        <v>286026.39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135000</v>
      </c>
      <c r="T28" s="78">
        <f t="shared" si="5"/>
        <v>0</v>
      </c>
      <c r="U28" s="77">
        <f t="shared" si="5"/>
        <v>135000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303259.44</v>
      </c>
      <c r="Z28" s="78">
        <f t="shared" si="5"/>
        <v>0</v>
      </c>
      <c r="AA28" s="77">
        <f t="shared" si="5"/>
        <v>318643.31999999995</v>
      </c>
      <c r="AB28" s="98">
        <f t="shared" si="5"/>
        <v>10000</v>
      </c>
      <c r="AC28" s="78">
        <f t="shared" si="5"/>
        <v>0</v>
      </c>
      <c r="AD28" s="77">
        <f t="shared" si="5"/>
        <v>10444.08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663334</v>
      </c>
      <c r="BW28" s="77">
        <f>BW23+BW24+BW25+BW26+BW27</f>
        <v>0</v>
      </c>
      <c r="BX28" s="95">
        <f>BX23+BX24+BX25+BX26+BX27</f>
        <v>750113.7899999999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20000</v>
      </c>
      <c r="BM40" s="89">
        <v>0</v>
      </c>
      <c r="BN40" s="101">
        <v>24643.85</v>
      </c>
      <c r="BO40" s="97"/>
      <c r="BP40" s="89"/>
      <c r="BQ40" s="101"/>
      <c r="BR40" s="97"/>
      <c r="BS40" s="89"/>
      <c r="BT40" s="101"/>
      <c r="BU40" s="76"/>
      <c r="BV40" s="85">
        <f t="shared" si="10"/>
        <v>20000</v>
      </c>
      <c r="BW40" s="77">
        <f t="shared" si="10"/>
        <v>0</v>
      </c>
      <c r="BX40" s="79">
        <f t="shared" si="10"/>
        <v>24643.85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20000</v>
      </c>
      <c r="BM42" s="78">
        <f t="shared" si="12"/>
        <v>0</v>
      </c>
      <c r="BN42" s="77">
        <f t="shared" si="12"/>
        <v>24643.85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20000</v>
      </c>
      <c r="BW42" s="77">
        <f>BW38+BW39+BW40+BW41</f>
        <v>0</v>
      </c>
      <c r="BX42" s="95">
        <f>BX38+BX39+BX40+BX41</f>
        <v>24643.85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187000</v>
      </c>
      <c r="BS49" s="89">
        <v>0</v>
      </c>
      <c r="BT49" s="101">
        <v>265598.41000000003</v>
      </c>
      <c r="BU49" s="76"/>
      <c r="BV49" s="85">
        <f aca="true" t="shared" si="15" ref="BV49:BX50">D49+G49+J49+M49+P49+S49+V49+Y49+AB49+AE49+AH49+AK49+AN49+AQ49+AT49+AW49+AZ49+BC49+BF49+BI49+BL49+BO49+BR49</f>
        <v>187000</v>
      </c>
      <c r="BW49" s="77">
        <f t="shared" si="15"/>
        <v>0</v>
      </c>
      <c r="BX49" s="79">
        <f t="shared" si="15"/>
        <v>265598.41000000003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>
        <v>63701.2</v>
      </c>
      <c r="BU50" s="76"/>
      <c r="BV50" s="85">
        <f t="shared" si="15"/>
        <v>55000</v>
      </c>
      <c r="BW50" s="77">
        <f t="shared" si="15"/>
        <v>0</v>
      </c>
      <c r="BX50" s="79">
        <f t="shared" si="15"/>
        <v>63701.2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242000</v>
      </c>
      <c r="BS51" s="78">
        <f>BS49+BS50</f>
        <v>0</v>
      </c>
      <c r="BT51" s="77">
        <f>BT49+BT50</f>
        <v>329299.61000000004</v>
      </c>
      <c r="BU51" s="85"/>
      <c r="BV51" s="85">
        <f>BV49+BV50</f>
        <v>242000</v>
      </c>
      <c r="BW51" s="77">
        <f>BW49+BW50</f>
        <v>0</v>
      </c>
      <c r="BX51" s="95">
        <f>BX49+BX50</f>
        <v>329299.61000000004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595411.74</v>
      </c>
      <c r="E53" s="86">
        <f t="shared" si="18"/>
        <v>0</v>
      </c>
      <c r="F53" s="86">
        <f t="shared" si="18"/>
        <v>754088.2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7500</v>
      </c>
      <c r="K53" s="86">
        <f t="shared" si="18"/>
        <v>0</v>
      </c>
      <c r="L53" s="86">
        <f t="shared" si="18"/>
        <v>9500.05</v>
      </c>
      <c r="M53" s="86">
        <f t="shared" si="18"/>
        <v>10300</v>
      </c>
      <c r="N53" s="86">
        <f t="shared" si="18"/>
        <v>0</v>
      </c>
      <c r="O53" s="86">
        <f t="shared" si="18"/>
        <v>11866.52</v>
      </c>
      <c r="P53" s="86">
        <f t="shared" si="18"/>
        <v>3500</v>
      </c>
      <c r="Q53" s="86">
        <f t="shared" si="18"/>
        <v>0</v>
      </c>
      <c r="R53" s="86">
        <f t="shared" si="18"/>
        <v>4484.54</v>
      </c>
      <c r="S53" s="86">
        <f t="shared" si="18"/>
        <v>137500</v>
      </c>
      <c r="T53" s="86">
        <f t="shared" si="18"/>
        <v>0</v>
      </c>
      <c r="U53" s="86">
        <f t="shared" si="18"/>
        <v>137500</v>
      </c>
      <c r="V53" s="86">
        <f t="shared" si="18"/>
        <v>23000</v>
      </c>
      <c r="W53" s="86">
        <f t="shared" si="18"/>
        <v>0</v>
      </c>
      <c r="X53" s="86">
        <f t="shared" si="18"/>
        <v>23073.559999999998</v>
      </c>
      <c r="Y53" s="86">
        <f t="shared" si="18"/>
        <v>311259.44</v>
      </c>
      <c r="Z53" s="86">
        <f t="shared" si="18"/>
        <v>0</v>
      </c>
      <c r="AA53" s="86">
        <f t="shared" si="18"/>
        <v>327932.41</v>
      </c>
      <c r="AB53" s="86">
        <f t="shared" si="18"/>
        <v>253500</v>
      </c>
      <c r="AC53" s="86">
        <f t="shared" si="18"/>
        <v>0</v>
      </c>
      <c r="AD53" s="86">
        <f t="shared" si="18"/>
        <v>348184.34</v>
      </c>
      <c r="AE53" s="86">
        <f t="shared" si="18"/>
        <v>52500</v>
      </c>
      <c r="AF53" s="86">
        <f t="shared" si="18"/>
        <v>0</v>
      </c>
      <c r="AG53" s="86">
        <f t="shared" si="18"/>
        <v>57042.07</v>
      </c>
      <c r="AH53" s="86">
        <f t="shared" si="18"/>
        <v>3750</v>
      </c>
      <c r="AI53" s="86">
        <f t="shared" si="18"/>
        <v>0</v>
      </c>
      <c r="AJ53" s="86">
        <f aca="true" t="shared" si="19" ref="AJ53:BT53">AJ20+AJ28+AJ35+AJ42+AJ46+AJ51</f>
        <v>3828.08</v>
      </c>
      <c r="AK53" s="86">
        <f t="shared" si="19"/>
        <v>41250</v>
      </c>
      <c r="AL53" s="86">
        <f t="shared" si="19"/>
        <v>0</v>
      </c>
      <c r="AM53" s="86">
        <f t="shared" si="19"/>
        <v>50270.11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7542</v>
      </c>
      <c r="AR53" s="86">
        <f t="shared" si="19"/>
        <v>0</v>
      </c>
      <c r="AS53" s="86">
        <f t="shared" si="19"/>
        <v>8930.869999999999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33170.82</v>
      </c>
      <c r="BJ53" s="86">
        <f t="shared" si="19"/>
        <v>0</v>
      </c>
      <c r="BK53" s="86">
        <f t="shared" si="19"/>
        <v>50000</v>
      </c>
      <c r="BL53" s="86">
        <f t="shared" si="19"/>
        <v>23000</v>
      </c>
      <c r="BM53" s="86">
        <f t="shared" si="19"/>
        <v>0</v>
      </c>
      <c r="BN53" s="86">
        <f t="shared" si="19"/>
        <v>27971.699999999997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242000</v>
      </c>
      <c r="BS53" s="86">
        <f t="shared" si="19"/>
        <v>0</v>
      </c>
      <c r="BT53" s="86">
        <f t="shared" si="19"/>
        <v>329299.61000000004</v>
      </c>
      <c r="BU53" s="86">
        <f>BU8</f>
        <v>0</v>
      </c>
      <c r="BV53" s="102">
        <f>BV8+BV20+BV28+BV35+BV42+BV46+BV51</f>
        <v>1745184</v>
      </c>
      <c r="BW53" s="87">
        <f>BW20+BW28+BW35+BW42+BW46+BW51</f>
        <v>0</v>
      </c>
      <c r="BX53" s="87">
        <f>BX20+BX28+BX35+BX42+BX46+BX51</f>
        <v>2143972.06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145837.18</v>
      </c>
      <c r="E10" s="89">
        <v>0</v>
      </c>
      <c r="F10" s="90"/>
      <c r="G10" s="88"/>
      <c r="H10" s="89"/>
      <c r="I10" s="90"/>
      <c r="J10" s="97">
        <v>6000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151837.18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13500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168200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/>
      <c r="N12" s="89"/>
      <c r="O12" s="90"/>
      <c r="P12" s="91">
        <v>0</v>
      </c>
      <c r="Q12" s="89">
        <v>0</v>
      </c>
      <c r="R12" s="90"/>
      <c r="S12" s="91">
        <v>2500</v>
      </c>
      <c r="T12" s="89">
        <v>0</v>
      </c>
      <c r="U12" s="90"/>
      <c r="V12" s="91">
        <v>14000</v>
      </c>
      <c r="W12" s="89">
        <v>0</v>
      </c>
      <c r="X12" s="90"/>
      <c r="Y12" s="91">
        <v>8000</v>
      </c>
      <c r="Z12" s="89">
        <v>0</v>
      </c>
      <c r="AA12" s="90"/>
      <c r="AB12" s="91">
        <v>210500</v>
      </c>
      <c r="AC12" s="89">
        <v>0</v>
      </c>
      <c r="AD12" s="90"/>
      <c r="AE12" s="91">
        <v>45000</v>
      </c>
      <c r="AF12" s="89">
        <v>0</v>
      </c>
      <c r="AG12" s="90"/>
      <c r="AH12" s="91">
        <v>750</v>
      </c>
      <c r="AI12" s="89">
        <v>0</v>
      </c>
      <c r="AJ12" s="90"/>
      <c r="AK12" s="91">
        <v>1250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450200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54800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10300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9000</v>
      </c>
      <c r="W13" s="89">
        <v>0</v>
      </c>
      <c r="X13" s="90"/>
      <c r="Y13" s="91"/>
      <c r="Z13" s="89"/>
      <c r="AA13" s="90"/>
      <c r="AB13" s="91">
        <v>33000</v>
      </c>
      <c r="AC13" s="89">
        <v>0</v>
      </c>
      <c r="AD13" s="90"/>
      <c r="AE13" s="91">
        <v>7500</v>
      </c>
      <c r="AF13" s="89">
        <v>0</v>
      </c>
      <c r="AG13" s="90"/>
      <c r="AH13" s="91">
        <v>3000</v>
      </c>
      <c r="AI13" s="89">
        <v>0</v>
      </c>
      <c r="AJ13" s="90"/>
      <c r="AK13" s="91">
        <v>40000</v>
      </c>
      <c r="AL13" s="89">
        <v>0</v>
      </c>
      <c r="AM13" s="90"/>
      <c r="AN13" s="91"/>
      <c r="AO13" s="89"/>
      <c r="AP13" s="90"/>
      <c r="AQ13" s="91">
        <v>7542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169642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8500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33670.82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42170.82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390337.18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7500</v>
      </c>
      <c r="K20" s="78">
        <f t="shared" si="1"/>
        <v>0</v>
      </c>
      <c r="L20" s="77">
        <f t="shared" si="1"/>
        <v>0</v>
      </c>
      <c r="M20" s="98">
        <f t="shared" si="1"/>
        <v>10300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23000</v>
      </c>
      <c r="W20" s="78">
        <f t="shared" si="1"/>
        <v>0</v>
      </c>
      <c r="X20" s="77">
        <f t="shared" si="1"/>
        <v>0</v>
      </c>
      <c r="Y20" s="98">
        <f t="shared" si="1"/>
        <v>8000</v>
      </c>
      <c r="Z20" s="78">
        <f t="shared" si="1"/>
        <v>0</v>
      </c>
      <c r="AA20" s="77">
        <f t="shared" si="1"/>
        <v>0</v>
      </c>
      <c r="AB20" s="98">
        <f t="shared" si="1"/>
        <v>243500</v>
      </c>
      <c r="AC20" s="78">
        <f t="shared" si="1"/>
        <v>0</v>
      </c>
      <c r="AD20" s="77">
        <f t="shared" si="1"/>
        <v>0</v>
      </c>
      <c r="AE20" s="98">
        <f t="shared" si="1"/>
        <v>52500</v>
      </c>
      <c r="AF20" s="78">
        <f t="shared" si="1"/>
        <v>0</v>
      </c>
      <c r="AG20" s="77">
        <f t="shared" si="1"/>
        <v>0</v>
      </c>
      <c r="AH20" s="98">
        <f t="shared" si="1"/>
        <v>3750</v>
      </c>
      <c r="AI20" s="78">
        <f t="shared" si="1"/>
        <v>0</v>
      </c>
      <c r="AJ20" s="77">
        <f t="shared" si="1"/>
        <v>0</v>
      </c>
      <c r="AK20" s="98">
        <f t="shared" si="1"/>
        <v>41250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7542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33670.82</v>
      </c>
      <c r="BJ20" s="78">
        <f t="shared" si="1"/>
        <v>0</v>
      </c>
      <c r="BK20" s="77">
        <f t="shared" si="1"/>
        <v>0</v>
      </c>
      <c r="BL20" s="98">
        <f t="shared" si="1"/>
        <v>2000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829349.9999999999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36000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46000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6000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42000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3000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10500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10500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187000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242000</v>
      </c>
      <c r="BS51" s="78">
        <f>BS49+BS50</f>
        <v>0</v>
      </c>
      <c r="BT51" s="77">
        <f>BT49+BT50</f>
        <v>0</v>
      </c>
      <c r="BU51" s="85"/>
      <c r="BV51" s="85">
        <f>BV49+BV50</f>
        <v>242000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432337.18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7500</v>
      </c>
      <c r="K53" s="86">
        <f t="shared" si="11"/>
        <v>0</v>
      </c>
      <c r="L53" s="86">
        <f t="shared" si="11"/>
        <v>0</v>
      </c>
      <c r="M53" s="86">
        <f t="shared" si="11"/>
        <v>10300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23000</v>
      </c>
      <c r="W53" s="86">
        <f t="shared" si="11"/>
        <v>0</v>
      </c>
      <c r="X53" s="86">
        <f t="shared" si="11"/>
        <v>0</v>
      </c>
      <c r="Y53" s="86">
        <f t="shared" si="11"/>
        <v>11000</v>
      </c>
      <c r="Z53" s="86">
        <f t="shared" si="11"/>
        <v>0</v>
      </c>
      <c r="AA53" s="86">
        <f t="shared" si="11"/>
        <v>0</v>
      </c>
      <c r="AB53" s="86">
        <f t="shared" si="11"/>
        <v>253500</v>
      </c>
      <c r="AC53" s="86">
        <f t="shared" si="11"/>
        <v>0</v>
      </c>
      <c r="AD53" s="86">
        <f t="shared" si="11"/>
        <v>0</v>
      </c>
      <c r="AE53" s="86">
        <f t="shared" si="11"/>
        <v>52500</v>
      </c>
      <c r="AF53" s="86">
        <f t="shared" si="11"/>
        <v>0</v>
      </c>
      <c r="AG53" s="86">
        <f t="shared" si="11"/>
        <v>0</v>
      </c>
      <c r="AH53" s="86">
        <f t="shared" si="11"/>
        <v>3750</v>
      </c>
      <c r="AI53" s="86">
        <f t="shared" si="11"/>
        <v>0</v>
      </c>
      <c r="AJ53" s="86">
        <f t="shared" si="11"/>
        <v>0</v>
      </c>
      <c r="AK53" s="86">
        <f t="shared" si="11"/>
        <v>41250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7542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33670.82</v>
      </c>
      <c r="BJ53" s="86">
        <f t="shared" si="11"/>
        <v>0</v>
      </c>
      <c r="BK53" s="86">
        <f t="shared" si="11"/>
        <v>0</v>
      </c>
      <c r="BL53" s="86">
        <f t="shared" si="11"/>
        <v>12500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1136850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145837.18</v>
      </c>
      <c r="E10" s="89">
        <v>0</v>
      </c>
      <c r="F10" s="90"/>
      <c r="G10" s="88"/>
      <c r="H10" s="89"/>
      <c r="I10" s="90"/>
      <c r="J10" s="97">
        <v>6000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151837.18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13500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168200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/>
      <c r="N12" s="89"/>
      <c r="O12" s="90"/>
      <c r="P12" s="91">
        <v>0</v>
      </c>
      <c r="Q12" s="89">
        <v>0</v>
      </c>
      <c r="R12" s="90"/>
      <c r="S12" s="91">
        <v>2500</v>
      </c>
      <c r="T12" s="89">
        <v>0</v>
      </c>
      <c r="U12" s="90"/>
      <c r="V12" s="91">
        <v>14000</v>
      </c>
      <c r="W12" s="89">
        <v>0</v>
      </c>
      <c r="X12" s="90"/>
      <c r="Y12" s="91">
        <v>8000</v>
      </c>
      <c r="Z12" s="89">
        <v>0</v>
      </c>
      <c r="AA12" s="90"/>
      <c r="AB12" s="91">
        <v>210500</v>
      </c>
      <c r="AC12" s="89">
        <v>0</v>
      </c>
      <c r="AD12" s="90"/>
      <c r="AE12" s="91">
        <v>45000</v>
      </c>
      <c r="AF12" s="89">
        <v>0</v>
      </c>
      <c r="AG12" s="90"/>
      <c r="AH12" s="91">
        <v>750</v>
      </c>
      <c r="AI12" s="89">
        <v>0</v>
      </c>
      <c r="AJ12" s="90"/>
      <c r="AK12" s="91">
        <v>1250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450200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54800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10300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9000</v>
      </c>
      <c r="W13" s="89">
        <v>0</v>
      </c>
      <c r="X13" s="90"/>
      <c r="Y13" s="91"/>
      <c r="Z13" s="89"/>
      <c r="AA13" s="90"/>
      <c r="AB13" s="91">
        <v>33000</v>
      </c>
      <c r="AC13" s="89">
        <v>0</v>
      </c>
      <c r="AD13" s="90"/>
      <c r="AE13" s="91">
        <v>7500</v>
      </c>
      <c r="AF13" s="89">
        <v>0</v>
      </c>
      <c r="AG13" s="90"/>
      <c r="AH13" s="91">
        <v>3000</v>
      </c>
      <c r="AI13" s="89">
        <v>0</v>
      </c>
      <c r="AJ13" s="90"/>
      <c r="AK13" s="91">
        <v>40000</v>
      </c>
      <c r="AL13" s="89">
        <v>0</v>
      </c>
      <c r="AM13" s="90"/>
      <c r="AN13" s="91"/>
      <c r="AO13" s="89"/>
      <c r="AP13" s="90"/>
      <c r="AQ13" s="91">
        <v>7542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169642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8500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33670.82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42170.82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390337.18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7500</v>
      </c>
      <c r="K20" s="78">
        <f t="shared" si="1"/>
        <v>0</v>
      </c>
      <c r="L20" s="77">
        <f t="shared" si="1"/>
        <v>0</v>
      </c>
      <c r="M20" s="98">
        <f t="shared" si="1"/>
        <v>10300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23000</v>
      </c>
      <c r="W20" s="78">
        <f t="shared" si="1"/>
        <v>0</v>
      </c>
      <c r="X20" s="77">
        <f t="shared" si="1"/>
        <v>0</v>
      </c>
      <c r="Y20" s="98">
        <f t="shared" si="1"/>
        <v>8000</v>
      </c>
      <c r="Z20" s="78">
        <f t="shared" si="1"/>
        <v>0</v>
      </c>
      <c r="AA20" s="77">
        <f t="shared" si="1"/>
        <v>0</v>
      </c>
      <c r="AB20" s="98">
        <f t="shared" si="1"/>
        <v>243500</v>
      </c>
      <c r="AC20" s="78">
        <f t="shared" si="1"/>
        <v>0</v>
      </c>
      <c r="AD20" s="77">
        <f t="shared" si="1"/>
        <v>0</v>
      </c>
      <c r="AE20" s="98">
        <f t="shared" si="1"/>
        <v>52500</v>
      </c>
      <c r="AF20" s="78">
        <f t="shared" si="1"/>
        <v>0</v>
      </c>
      <c r="AG20" s="77">
        <f t="shared" si="1"/>
        <v>0</v>
      </c>
      <c r="AH20" s="98">
        <f t="shared" si="1"/>
        <v>3750</v>
      </c>
      <c r="AI20" s="78">
        <f t="shared" si="1"/>
        <v>0</v>
      </c>
      <c r="AJ20" s="77">
        <f t="shared" si="1"/>
        <v>0</v>
      </c>
      <c r="AK20" s="98">
        <f t="shared" si="1"/>
        <v>41250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7542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33670.82</v>
      </c>
      <c r="BJ20" s="78">
        <f t="shared" si="1"/>
        <v>0</v>
      </c>
      <c r="BK20" s="77">
        <f t="shared" si="1"/>
        <v>0</v>
      </c>
      <c r="BL20" s="98">
        <f t="shared" si="1"/>
        <v>2000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829349.9999999999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36000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46000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6000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42000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3000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10500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10500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187000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242000</v>
      </c>
      <c r="BS51" s="78">
        <f>BS49+BS50</f>
        <v>0</v>
      </c>
      <c r="BT51" s="77">
        <f>BT49+BT50</f>
        <v>0</v>
      </c>
      <c r="BU51" s="85"/>
      <c r="BV51" s="85">
        <f>BV49+BV50</f>
        <v>242000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432337.18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7500</v>
      </c>
      <c r="K53" s="86">
        <f t="shared" si="11"/>
        <v>0</v>
      </c>
      <c r="L53" s="86">
        <f t="shared" si="11"/>
        <v>0</v>
      </c>
      <c r="M53" s="86">
        <f t="shared" si="11"/>
        <v>10300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23000</v>
      </c>
      <c r="W53" s="86">
        <f t="shared" si="11"/>
        <v>0</v>
      </c>
      <c r="X53" s="86">
        <f t="shared" si="11"/>
        <v>0</v>
      </c>
      <c r="Y53" s="86">
        <f t="shared" si="11"/>
        <v>11000</v>
      </c>
      <c r="Z53" s="86">
        <f t="shared" si="11"/>
        <v>0</v>
      </c>
      <c r="AA53" s="86">
        <f t="shared" si="11"/>
        <v>0</v>
      </c>
      <c r="AB53" s="86">
        <f t="shared" si="11"/>
        <v>253500</v>
      </c>
      <c r="AC53" s="86">
        <f t="shared" si="11"/>
        <v>0</v>
      </c>
      <c r="AD53" s="86">
        <f t="shared" si="11"/>
        <v>0</v>
      </c>
      <c r="AE53" s="86">
        <f t="shared" si="11"/>
        <v>52500</v>
      </c>
      <c r="AF53" s="86">
        <f t="shared" si="11"/>
        <v>0</v>
      </c>
      <c r="AG53" s="86">
        <f t="shared" si="11"/>
        <v>0</v>
      </c>
      <c r="AH53" s="86">
        <f t="shared" si="11"/>
        <v>3750</v>
      </c>
      <c r="AI53" s="86">
        <f t="shared" si="11"/>
        <v>0</v>
      </c>
      <c r="AJ53" s="86">
        <f t="shared" si="11"/>
        <v>0</v>
      </c>
      <c r="AK53" s="86">
        <f t="shared" si="11"/>
        <v>41250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7542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33670.82</v>
      </c>
      <c r="BJ53" s="86">
        <f t="shared" si="11"/>
        <v>0</v>
      </c>
      <c r="BK53" s="86">
        <f t="shared" si="11"/>
        <v>0</v>
      </c>
      <c r="BL53" s="86">
        <f t="shared" si="11"/>
        <v>12500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1136850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2018-12-27T19:03:39Z</dcterms:modified>
  <cp:category/>
  <cp:version/>
  <cp:contentType/>
  <cp:contentStatus/>
</cp:coreProperties>
</file>