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<sst xmlns="http://schemas.openxmlformats.org/spreadsheetml/2006/main" count="870" uniqueCount="151">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</sst>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1588317.07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1683500</v>
      </c>
      <c r="E10" s="45">
        <v>2370762.0199999996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435331</v>
      </c>
      <c r="E14" s="45">
        <v>435331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2118831</v>
      </c>
      <c r="E16" s="51">
        <f>E10+E11+E12+E13+E14+E15</f>
        <v>2806093.0199999996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147397</v>
      </c>
      <c r="E18" s="45">
        <v>348674.37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900</v>
      </c>
      <c r="E20" s="59">
        <v>1498.1100000000001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148297</v>
      </c>
      <c r="E23" s="51">
        <f>E18+E19+E20+E21+E22</f>
        <v>350172.48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207110</v>
      </c>
      <c r="E25" s="45">
        <v>376921.75</v>
      </c>
    </row>
    <row r="26" spans="2:5" ht="15">
      <c r="B26" s="13">
        <v>30200</v>
      </c>
      <c r="C26" s="54" t="s">
        <v>28</v>
      </c>
      <c r="D26" s="39">
        <v>32800</v>
      </c>
      <c r="E26" s="45">
        <v>34800</v>
      </c>
    </row>
    <row r="27" spans="2:5" ht="15">
      <c r="B27" s="13">
        <v>30300</v>
      </c>
      <c r="C27" s="54" t="s">
        <v>29</v>
      </c>
      <c r="D27" s="39">
        <v>880</v>
      </c>
      <c r="E27" s="45">
        <v>880</v>
      </c>
    </row>
    <row r="28" spans="2:5" ht="15">
      <c r="B28" s="13">
        <v>30400</v>
      </c>
      <c r="C28" s="54" t="s">
        <v>30</v>
      </c>
      <c r="D28" s="49">
        <v>20</v>
      </c>
      <c r="E28" s="45">
        <v>20</v>
      </c>
    </row>
    <row r="29" spans="2:5" ht="15">
      <c r="B29" s="13">
        <v>30500</v>
      </c>
      <c r="C29" s="54" t="s">
        <v>31</v>
      </c>
      <c r="D29" s="60">
        <v>7200</v>
      </c>
      <c r="E29" s="50">
        <v>8371.36</v>
      </c>
    </row>
    <row r="30" spans="2:5" ht="15.75" thickBot="1">
      <c r="B30" s="16">
        <v>30000</v>
      </c>
      <c r="C30" s="15" t="s">
        <v>32</v>
      </c>
      <c r="D30" s="48">
        <f>D25+D26+D27+D28+D29</f>
        <v>248010</v>
      </c>
      <c r="E30" s="51">
        <f>E25+E26+E27+E28+E29</f>
        <v>420993.11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>
        <v>0</v>
      </c>
    </row>
    <row r="33" spans="2:5" ht="15">
      <c r="B33" s="13">
        <v>40200</v>
      </c>
      <c r="C33" s="54" t="s">
        <v>36</v>
      </c>
      <c r="D33" s="61">
        <v>697492</v>
      </c>
      <c r="E33" s="59">
        <v>711833.6699999999</v>
      </c>
    </row>
    <row r="34" spans="2:5" ht="15">
      <c r="B34" s="13">
        <v>40300</v>
      </c>
      <c r="C34" s="54" t="s">
        <v>37</v>
      </c>
      <c r="D34" s="61">
        <v>96310</v>
      </c>
      <c r="E34" s="45">
        <v>186549.53</v>
      </c>
    </row>
    <row r="35" spans="2:5" ht="15">
      <c r="B35" s="13">
        <v>40400</v>
      </c>
      <c r="C35" s="54" t="s">
        <v>38</v>
      </c>
      <c r="D35" s="39">
        <v>0</v>
      </c>
      <c r="E35" s="45">
        <v>0.05</v>
      </c>
    </row>
    <row r="36" spans="2:5" ht="15">
      <c r="B36" s="13">
        <v>40500</v>
      </c>
      <c r="C36" s="54" t="s">
        <v>39</v>
      </c>
      <c r="D36" s="49">
        <v>98000</v>
      </c>
      <c r="E36" s="50">
        <v>100165.03</v>
      </c>
    </row>
    <row r="37" spans="2:5" ht="15.75" thickBot="1">
      <c r="B37" s="16">
        <v>40000</v>
      </c>
      <c r="C37" s="15" t="s">
        <v>40</v>
      </c>
      <c r="D37" s="48">
        <f>D32+D33+D34+D35+D36</f>
        <v>891802</v>
      </c>
      <c r="E37" s="51">
        <f>E32+E33+E34+E35+E36</f>
        <v>998548.28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107620.57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107620.57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537582</v>
      </c>
      <c r="E54" s="45">
        <v>647995.91</v>
      </c>
    </row>
    <row r="55" spans="2:5" ht="15">
      <c r="B55" s="13">
        <v>90200</v>
      </c>
      <c r="C55" s="54" t="s">
        <v>62</v>
      </c>
      <c r="D55" s="61">
        <v>176000</v>
      </c>
      <c r="E55" s="62">
        <v>227365.66999999998</v>
      </c>
    </row>
    <row r="56" spans="2:5" ht="15.75" thickBot="1">
      <c r="B56" s="16">
        <v>90000</v>
      </c>
      <c r="C56" s="15" t="s">
        <v>63</v>
      </c>
      <c r="D56" s="48">
        <f>D54+D55</f>
        <v>713582</v>
      </c>
      <c r="E56" s="51">
        <f>E54+E55</f>
        <v>875361.5800000001</v>
      </c>
    </row>
    <row r="57" spans="2:5" ht="16.5" thickBot="1" thickTop="1">
      <c r="B57" s="109" t="s">
        <v>64</v>
      </c>
      <c r="C57" s="110"/>
      <c r="D57" s="52">
        <f>D16+D23+D30+D37+D43+D49+D52+D56</f>
        <v>4120522</v>
      </c>
      <c r="E57" s="55">
        <f>E16+E23+E30+E37+E43+E49+E52+E56</f>
        <v>5558789.04</v>
      </c>
    </row>
    <row r="58" spans="2:5" ht="16.5" thickBot="1" thickTop="1">
      <c r="B58" s="109" t="s">
        <v>65</v>
      </c>
      <c r="C58" s="110"/>
      <c r="D58" s="52">
        <f>D57+D5+D6+D7+D8</f>
        <v>4120522</v>
      </c>
      <c r="E58" s="55">
        <f>E57+E5+E6+E7+E8</f>
        <v>7147106.11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1697500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435700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2133200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132107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133107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212656</v>
      </c>
      <c r="E25" s="45"/>
    </row>
    <row r="26" spans="2:5" ht="15">
      <c r="B26" s="13">
        <v>30200</v>
      </c>
      <c r="C26" s="54" t="s">
        <v>28</v>
      </c>
      <c r="D26" s="39">
        <v>27800</v>
      </c>
      <c r="E26" s="45"/>
    </row>
    <row r="27" spans="2:5" ht="15">
      <c r="B27" s="13">
        <v>30300</v>
      </c>
      <c r="C27" s="54" t="s">
        <v>29</v>
      </c>
      <c r="D27" s="39">
        <v>900</v>
      </c>
      <c r="E27" s="45"/>
    </row>
    <row r="28" spans="2:5" ht="15">
      <c r="B28" s="13">
        <v>30400</v>
      </c>
      <c r="C28" s="54" t="s">
        <v>30</v>
      </c>
      <c r="D28" s="49">
        <v>20</v>
      </c>
      <c r="E28" s="45"/>
    </row>
    <row r="29" spans="2:5" ht="15">
      <c r="B29" s="13">
        <v>30500</v>
      </c>
      <c r="C29" s="54" t="s">
        <v>31</v>
      </c>
      <c r="D29" s="60">
        <v>7200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248576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99000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537582</v>
      </c>
      <c r="E54" s="45"/>
    </row>
    <row r="55" spans="2:5" ht="15">
      <c r="B55" s="13">
        <v>90200</v>
      </c>
      <c r="C55" s="54" t="s">
        <v>62</v>
      </c>
      <c r="D55" s="61">
        <v>176000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713582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3332465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3332465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1697500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435700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2133200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132107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133107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212656</v>
      </c>
      <c r="E25" s="45"/>
    </row>
    <row r="26" spans="2:5" ht="15">
      <c r="B26" s="13">
        <v>30200</v>
      </c>
      <c r="C26" s="54" t="s">
        <v>28</v>
      </c>
      <c r="D26" s="39">
        <v>27800</v>
      </c>
      <c r="E26" s="45"/>
    </row>
    <row r="27" spans="2:5" ht="15">
      <c r="B27" s="13">
        <v>30300</v>
      </c>
      <c r="C27" s="54" t="s">
        <v>29</v>
      </c>
      <c r="D27" s="39">
        <v>900</v>
      </c>
      <c r="E27" s="45"/>
    </row>
    <row r="28" spans="2:5" ht="15">
      <c r="B28" s="13">
        <v>30400</v>
      </c>
      <c r="C28" s="54" t="s">
        <v>30</v>
      </c>
      <c r="D28" s="49">
        <v>20</v>
      </c>
      <c r="E28" s="45"/>
    </row>
    <row r="29" spans="2:5" ht="15">
      <c r="B29" s="13">
        <v>30500</v>
      </c>
      <c r="C29" s="54" t="s">
        <v>31</v>
      </c>
      <c r="D29" s="60">
        <v>7200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248576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537582</v>
      </c>
      <c r="E54" s="45"/>
    </row>
    <row r="55" spans="2:5" ht="15">
      <c r="B55" s="13">
        <v>90200</v>
      </c>
      <c r="C55" s="54" t="s">
        <v>62</v>
      </c>
      <c r="D55" s="61">
        <v>176000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713582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3325465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3325465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550675</v>
      </c>
      <c r="E10" s="89">
        <v>0</v>
      </c>
      <c r="F10" s="90">
        <v>626901.2799999999</v>
      </c>
      <c r="G10" s="88"/>
      <c r="H10" s="89"/>
      <c r="I10" s="90"/>
      <c r="J10" s="97">
        <v>86064</v>
      </c>
      <c r="K10" s="89">
        <v>0</v>
      </c>
      <c r="L10" s="101">
        <v>95201.77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27050</v>
      </c>
      <c r="AF10" s="89">
        <v>0</v>
      </c>
      <c r="AG10" s="90">
        <v>30396.87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663789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752499.9199999999</v>
      </c>
    </row>
    <row r="11" spans="2:76" ht="15">
      <c r="B11" s="13">
        <v>102</v>
      </c>
      <c r="C11" s="25" t="s">
        <v>92</v>
      </c>
      <c r="D11" s="88">
        <v>37923</v>
      </c>
      <c r="E11" s="89">
        <v>0</v>
      </c>
      <c r="F11" s="90">
        <v>49271.82</v>
      </c>
      <c r="G11" s="88"/>
      <c r="H11" s="89"/>
      <c r="I11" s="90"/>
      <c r="J11" s="97">
        <v>5597</v>
      </c>
      <c r="K11" s="89">
        <v>0</v>
      </c>
      <c r="L11" s="101">
        <v>7054.64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1895</v>
      </c>
      <c r="AF11" s="89">
        <v>0</v>
      </c>
      <c r="AG11" s="90">
        <v>2183.67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45415</v>
      </c>
      <c r="BW11" s="77">
        <f t="shared" si="1"/>
        <v>0</v>
      </c>
      <c r="BX11" s="79">
        <f t="shared" si="2"/>
        <v>58510.13</v>
      </c>
    </row>
    <row r="12" spans="2:76" ht="15">
      <c r="B12" s="13">
        <v>103</v>
      </c>
      <c r="C12" s="25" t="s">
        <v>93</v>
      </c>
      <c r="D12" s="88">
        <v>196785.12</v>
      </c>
      <c r="E12" s="89">
        <v>0</v>
      </c>
      <c r="F12" s="90">
        <v>289589.4</v>
      </c>
      <c r="G12" s="88"/>
      <c r="H12" s="89"/>
      <c r="I12" s="90"/>
      <c r="J12" s="97">
        <v>11570</v>
      </c>
      <c r="K12" s="89">
        <v>0</v>
      </c>
      <c r="L12" s="101">
        <v>15457.029999999999</v>
      </c>
      <c r="M12" s="91">
        <v>305005</v>
      </c>
      <c r="N12" s="89">
        <v>0</v>
      </c>
      <c r="O12" s="90">
        <v>438664</v>
      </c>
      <c r="P12" s="91">
        <v>5550</v>
      </c>
      <c r="Q12" s="89">
        <v>0</v>
      </c>
      <c r="R12" s="90">
        <v>6198.88</v>
      </c>
      <c r="S12" s="91">
        <v>4000</v>
      </c>
      <c r="T12" s="89">
        <v>0</v>
      </c>
      <c r="U12" s="90">
        <v>8577.14</v>
      </c>
      <c r="V12" s="91"/>
      <c r="W12" s="89"/>
      <c r="X12" s="90"/>
      <c r="Y12" s="91">
        <v>6500</v>
      </c>
      <c r="Z12" s="89">
        <v>0</v>
      </c>
      <c r="AA12" s="90">
        <v>22353.58</v>
      </c>
      <c r="AB12" s="91">
        <v>528400</v>
      </c>
      <c r="AC12" s="89">
        <v>0</v>
      </c>
      <c r="AD12" s="90">
        <v>571305.2000000001</v>
      </c>
      <c r="AE12" s="91">
        <v>241070</v>
      </c>
      <c r="AF12" s="89">
        <v>0</v>
      </c>
      <c r="AG12" s="90">
        <v>338493.6</v>
      </c>
      <c r="AH12" s="91">
        <v>1000</v>
      </c>
      <c r="AI12" s="89">
        <v>0</v>
      </c>
      <c r="AJ12" s="90">
        <v>3377.84</v>
      </c>
      <c r="AK12" s="91">
        <v>19400</v>
      </c>
      <c r="AL12" s="89">
        <v>0</v>
      </c>
      <c r="AM12" s="90">
        <v>24408.989999999998</v>
      </c>
      <c r="AN12" s="91">
        <v>0</v>
      </c>
      <c r="AO12" s="89">
        <v>0</v>
      </c>
      <c r="AP12" s="90">
        <v>6458.92</v>
      </c>
      <c r="AQ12" s="91">
        <v>2000</v>
      </c>
      <c r="AR12" s="89">
        <v>0</v>
      </c>
      <c r="AS12" s="90">
        <v>2000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1321280.12</v>
      </c>
      <c r="BW12" s="77">
        <f t="shared" si="1"/>
        <v>0</v>
      </c>
      <c r="BX12" s="79">
        <f t="shared" si="2"/>
        <v>1726884.58</v>
      </c>
    </row>
    <row r="13" spans="2:76" ht="15">
      <c r="B13" s="13">
        <v>104</v>
      </c>
      <c r="C13" s="25" t="s">
        <v>19</v>
      </c>
      <c r="D13" s="88">
        <v>11180</v>
      </c>
      <c r="E13" s="89">
        <v>0</v>
      </c>
      <c r="F13" s="90">
        <v>62954.07</v>
      </c>
      <c r="G13" s="88"/>
      <c r="H13" s="89"/>
      <c r="I13" s="90"/>
      <c r="J13" s="97">
        <v>1000</v>
      </c>
      <c r="K13" s="89">
        <v>0</v>
      </c>
      <c r="L13" s="101">
        <v>12876.22</v>
      </c>
      <c r="M13" s="91">
        <v>39084</v>
      </c>
      <c r="N13" s="89">
        <v>0</v>
      </c>
      <c r="O13" s="90">
        <v>77803.66</v>
      </c>
      <c r="P13" s="91">
        <v>11360</v>
      </c>
      <c r="Q13" s="89">
        <v>0</v>
      </c>
      <c r="R13" s="90">
        <v>16630.82</v>
      </c>
      <c r="S13" s="91">
        <v>0</v>
      </c>
      <c r="T13" s="89">
        <v>0</v>
      </c>
      <c r="U13" s="90">
        <v>3866.57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14630</v>
      </c>
      <c r="AC13" s="89">
        <v>0</v>
      </c>
      <c r="AD13" s="90">
        <v>79053.05</v>
      </c>
      <c r="AE13" s="91">
        <v>0</v>
      </c>
      <c r="AF13" s="89">
        <v>0</v>
      </c>
      <c r="AG13" s="90">
        <v>0</v>
      </c>
      <c r="AH13" s="91">
        <v>8000</v>
      </c>
      <c r="AI13" s="89">
        <v>0</v>
      </c>
      <c r="AJ13" s="90">
        <v>82524.18</v>
      </c>
      <c r="AK13" s="91">
        <v>162991</v>
      </c>
      <c r="AL13" s="89">
        <v>0</v>
      </c>
      <c r="AM13" s="90">
        <v>354317.86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248245</v>
      </c>
      <c r="BW13" s="77">
        <f t="shared" si="1"/>
        <v>0</v>
      </c>
      <c r="BX13" s="79">
        <f t="shared" si="2"/>
        <v>690026.4299999999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19902.94</v>
      </c>
      <c r="BM16" s="89">
        <v>0</v>
      </c>
      <c r="BN16" s="90">
        <v>19902.94</v>
      </c>
      <c r="BO16" s="91"/>
      <c r="BP16" s="89"/>
      <c r="BQ16" s="90"/>
      <c r="BR16" s="97"/>
      <c r="BS16" s="89"/>
      <c r="BT16" s="101"/>
      <c r="BU16" s="76"/>
      <c r="BV16" s="85">
        <f t="shared" si="0"/>
        <v>19902.94</v>
      </c>
      <c r="BW16" s="77">
        <f t="shared" si="1"/>
        <v>0</v>
      </c>
      <c r="BX16" s="79">
        <f t="shared" si="2"/>
        <v>19902.94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2000</v>
      </c>
      <c r="N18" s="89">
        <v>0</v>
      </c>
      <c r="O18" s="101">
        <v>4371.139999999999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4371.139999999999</v>
      </c>
    </row>
    <row r="19" spans="2:76" ht="15">
      <c r="B19" s="13">
        <v>110</v>
      </c>
      <c r="C19" s="25" t="s">
        <v>98</v>
      </c>
      <c r="D19" s="88">
        <v>26000</v>
      </c>
      <c r="E19" s="89">
        <v>0</v>
      </c>
      <c r="F19" s="90">
        <v>27984.449999999997</v>
      </c>
      <c r="G19" s="88"/>
      <c r="H19" s="89"/>
      <c r="I19" s="90"/>
      <c r="J19" s="97">
        <v>3500</v>
      </c>
      <c r="K19" s="89">
        <v>0</v>
      </c>
      <c r="L19" s="101">
        <v>4077.75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>
        <v>3500</v>
      </c>
      <c r="AF19" s="89">
        <v>0</v>
      </c>
      <c r="AG19" s="101">
        <v>3900</v>
      </c>
      <c r="AH19" s="97">
        <v>1000</v>
      </c>
      <c r="AI19" s="89">
        <v>0</v>
      </c>
      <c r="AJ19" s="101">
        <v>1000</v>
      </c>
      <c r="AK19" s="97">
        <v>4000</v>
      </c>
      <c r="AL19" s="89">
        <v>0</v>
      </c>
      <c r="AM19" s="101">
        <v>6750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95741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133741</v>
      </c>
      <c r="BW19" s="77">
        <f t="shared" si="1"/>
        <v>0</v>
      </c>
      <c r="BX19" s="79">
        <f t="shared" si="2"/>
        <v>58712.2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822563.12</v>
      </c>
      <c r="E20" s="78">
        <f t="shared" si="3"/>
        <v>0</v>
      </c>
      <c r="F20" s="79">
        <f t="shared" si="3"/>
        <v>1056701.0199999998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107731</v>
      </c>
      <c r="K20" s="78">
        <f t="shared" si="3"/>
        <v>0</v>
      </c>
      <c r="L20" s="77">
        <f t="shared" si="3"/>
        <v>134667.41</v>
      </c>
      <c r="M20" s="98">
        <f t="shared" si="3"/>
        <v>346089</v>
      </c>
      <c r="N20" s="78">
        <f t="shared" si="3"/>
        <v>0</v>
      </c>
      <c r="O20" s="77">
        <f t="shared" si="3"/>
        <v>520838.80000000005</v>
      </c>
      <c r="P20" s="98">
        <f t="shared" si="3"/>
        <v>16910</v>
      </c>
      <c r="Q20" s="78">
        <f t="shared" si="3"/>
        <v>0</v>
      </c>
      <c r="R20" s="77">
        <f t="shared" si="3"/>
        <v>22829.7</v>
      </c>
      <c r="S20" s="98">
        <f t="shared" si="3"/>
        <v>4000</v>
      </c>
      <c r="T20" s="78">
        <f t="shared" si="3"/>
        <v>0</v>
      </c>
      <c r="U20" s="77">
        <f t="shared" si="3"/>
        <v>12443.71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6500</v>
      </c>
      <c r="Z20" s="78">
        <f t="shared" si="3"/>
        <v>0</v>
      </c>
      <c r="AA20" s="77">
        <f t="shared" si="3"/>
        <v>22353.58</v>
      </c>
      <c r="AB20" s="98">
        <f t="shared" si="3"/>
        <v>543030</v>
      </c>
      <c r="AC20" s="78">
        <f t="shared" si="3"/>
        <v>0</v>
      </c>
      <c r="AD20" s="77">
        <f t="shared" si="3"/>
        <v>650358.2500000001</v>
      </c>
      <c r="AE20" s="98">
        <f t="shared" si="3"/>
        <v>273515</v>
      </c>
      <c r="AF20" s="78">
        <f t="shared" si="3"/>
        <v>0</v>
      </c>
      <c r="AG20" s="77">
        <f t="shared" si="3"/>
        <v>374974.13999999996</v>
      </c>
      <c r="AH20" s="98">
        <f t="shared" si="3"/>
        <v>10000</v>
      </c>
      <c r="AI20" s="78">
        <f t="shared" si="3"/>
        <v>0</v>
      </c>
      <c r="AJ20" s="77">
        <f t="shared" si="3"/>
        <v>86902.01999999999</v>
      </c>
      <c r="AK20" s="98">
        <f t="shared" si="3"/>
        <v>186391</v>
      </c>
      <c r="AL20" s="78">
        <f t="shared" si="3"/>
        <v>0</v>
      </c>
      <c r="AM20" s="77">
        <f t="shared" si="3"/>
        <v>385476.85</v>
      </c>
      <c r="AN20" s="98">
        <f t="shared" si="3"/>
        <v>0</v>
      </c>
      <c r="AO20" s="78">
        <f t="shared" si="3"/>
        <v>0</v>
      </c>
      <c r="AP20" s="77">
        <f t="shared" si="3"/>
        <v>6458.92</v>
      </c>
      <c r="AQ20" s="98">
        <f t="shared" si="3"/>
        <v>2000</v>
      </c>
      <c r="AR20" s="78">
        <f t="shared" si="3"/>
        <v>0</v>
      </c>
      <c r="AS20" s="77">
        <f t="shared" si="3"/>
        <v>2000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95741</v>
      </c>
      <c r="BJ20" s="78">
        <f t="shared" si="3"/>
        <v>0</v>
      </c>
      <c r="BK20" s="77">
        <f t="shared" si="3"/>
        <v>15000</v>
      </c>
      <c r="BL20" s="98">
        <f t="shared" si="3"/>
        <v>19902.94</v>
      </c>
      <c r="BM20" s="78">
        <f t="shared" si="3"/>
        <v>0</v>
      </c>
      <c r="BN20" s="77">
        <f t="shared" si="3"/>
        <v>19902.94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2434373.06</v>
      </c>
      <c r="BW20" s="77">
        <f>BW10+BW11+BW12+BW13+BW14+BW15+BW16+BW17+BW18+BW19</f>
        <v>0</v>
      </c>
      <c r="BX20" s="95">
        <f>BX10+BX11+BX12+BX13+BX14+BX15+BX16+BX17+BX18+BX19</f>
        <v>3310907.34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54000</v>
      </c>
      <c r="E24" s="89">
        <v>0</v>
      </c>
      <c r="F24" s="90">
        <v>89326.94000000002</v>
      </c>
      <c r="G24" s="88"/>
      <c r="H24" s="89"/>
      <c r="I24" s="90"/>
      <c r="J24" s="97">
        <v>0</v>
      </c>
      <c r="K24" s="89">
        <v>0</v>
      </c>
      <c r="L24" s="101">
        <v>1779</v>
      </c>
      <c r="M24" s="97">
        <v>14500</v>
      </c>
      <c r="N24" s="89">
        <v>0</v>
      </c>
      <c r="O24" s="101">
        <v>184992.30999999994</v>
      </c>
      <c r="P24" s="97">
        <v>0</v>
      </c>
      <c r="Q24" s="89">
        <v>0</v>
      </c>
      <c r="R24" s="101">
        <v>7930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468810</v>
      </c>
      <c r="Z24" s="89">
        <v>0</v>
      </c>
      <c r="AA24" s="101">
        <v>608876.6799999999</v>
      </c>
      <c r="AB24" s="97">
        <v>15000</v>
      </c>
      <c r="AC24" s="89">
        <v>0</v>
      </c>
      <c r="AD24" s="101">
        <v>15000.01</v>
      </c>
      <c r="AE24" s="97">
        <v>11000</v>
      </c>
      <c r="AF24" s="89">
        <v>0</v>
      </c>
      <c r="AG24" s="101">
        <v>104536.48</v>
      </c>
      <c r="AH24" s="97">
        <v>0</v>
      </c>
      <c r="AI24" s="89">
        <v>0</v>
      </c>
      <c r="AJ24" s="101">
        <v>3500</v>
      </c>
      <c r="AK24" s="97">
        <v>8000</v>
      </c>
      <c r="AL24" s="89">
        <v>0</v>
      </c>
      <c r="AM24" s="101">
        <v>26733.660000000003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287492</v>
      </c>
      <c r="BA24" s="89">
        <v>0</v>
      </c>
      <c r="BB24" s="101">
        <v>290029.6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858802</v>
      </c>
      <c r="BW24" s="77">
        <f t="shared" si="4"/>
        <v>0</v>
      </c>
      <c r="BX24" s="79">
        <f t="shared" si="4"/>
        <v>1332704.68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2690.64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33000</v>
      </c>
      <c r="Z27" s="89">
        <v>0</v>
      </c>
      <c r="AA27" s="101">
        <v>40343.97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33000</v>
      </c>
      <c r="BW27" s="77">
        <f t="shared" si="4"/>
        <v>0</v>
      </c>
      <c r="BX27" s="79">
        <f t="shared" si="4"/>
        <v>43034.61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54000</v>
      </c>
      <c r="E28" s="78">
        <f t="shared" si="5"/>
        <v>0</v>
      </c>
      <c r="F28" s="79">
        <f t="shared" si="5"/>
        <v>89326.94000000002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1779</v>
      </c>
      <c r="M28" s="98">
        <f t="shared" si="5"/>
        <v>14500</v>
      </c>
      <c r="N28" s="78">
        <f t="shared" si="5"/>
        <v>0</v>
      </c>
      <c r="O28" s="77">
        <f t="shared" si="5"/>
        <v>187682.94999999995</v>
      </c>
      <c r="P28" s="98">
        <f t="shared" si="5"/>
        <v>0</v>
      </c>
      <c r="Q28" s="78">
        <f t="shared" si="5"/>
        <v>0</v>
      </c>
      <c r="R28" s="77">
        <f t="shared" si="5"/>
        <v>7930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501810</v>
      </c>
      <c r="Z28" s="78">
        <f t="shared" si="5"/>
        <v>0</v>
      </c>
      <c r="AA28" s="77">
        <f t="shared" si="5"/>
        <v>649220.6499999999</v>
      </c>
      <c r="AB28" s="98">
        <f t="shared" si="5"/>
        <v>15000</v>
      </c>
      <c r="AC28" s="78">
        <f t="shared" si="5"/>
        <v>0</v>
      </c>
      <c r="AD28" s="77">
        <f t="shared" si="5"/>
        <v>15000.01</v>
      </c>
      <c r="AE28" s="98">
        <f t="shared" si="5"/>
        <v>11000</v>
      </c>
      <c r="AF28" s="78">
        <f t="shared" si="5"/>
        <v>0</v>
      </c>
      <c r="AG28" s="77">
        <f t="shared" si="5"/>
        <v>104536.48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3500</v>
      </c>
      <c r="AK28" s="98">
        <f t="shared" si="6"/>
        <v>8000</v>
      </c>
      <c r="AL28" s="78">
        <f t="shared" si="6"/>
        <v>0</v>
      </c>
      <c r="AM28" s="77">
        <f t="shared" si="6"/>
        <v>26733.660000000003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287492</v>
      </c>
      <c r="BA28" s="78">
        <f t="shared" si="6"/>
        <v>0</v>
      </c>
      <c r="BB28" s="77">
        <f t="shared" si="6"/>
        <v>290029.6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891802</v>
      </c>
      <c r="BW28" s="77">
        <f>BW23+BW24+BW25+BW26+BW27</f>
        <v>0</v>
      </c>
      <c r="BX28" s="95">
        <f>BX23+BX24+BX25+BX26+BX27</f>
        <v>1375739.29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80764.94</v>
      </c>
      <c r="BM40" s="89">
        <v>0</v>
      </c>
      <c r="BN40" s="101">
        <v>80764.94</v>
      </c>
      <c r="BO40" s="97"/>
      <c r="BP40" s="89"/>
      <c r="BQ40" s="101"/>
      <c r="BR40" s="97"/>
      <c r="BS40" s="89"/>
      <c r="BT40" s="101"/>
      <c r="BU40" s="76"/>
      <c r="BV40" s="85">
        <f t="shared" si="10"/>
        <v>80764.94</v>
      </c>
      <c r="BW40" s="77">
        <f t="shared" si="10"/>
        <v>0</v>
      </c>
      <c r="BX40" s="79">
        <f t="shared" si="10"/>
        <v>80764.94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80764.94</v>
      </c>
      <c r="BM42" s="78">
        <f t="shared" si="12"/>
        <v>0</v>
      </c>
      <c r="BN42" s="77">
        <f t="shared" si="12"/>
        <v>80764.94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80764.94</v>
      </c>
      <c r="BW42" s="77">
        <f>BW38+BW39+BW40+BW41</f>
        <v>0</v>
      </c>
      <c r="BX42" s="95">
        <f>BX38+BX39+BX40+BX41</f>
        <v>80764.94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537582</v>
      </c>
      <c r="BS49" s="89">
        <v>0</v>
      </c>
      <c r="BT49" s="101">
        <v>767386.03</v>
      </c>
      <c r="BU49" s="76"/>
      <c r="BV49" s="85">
        <f aca="true" t="shared" si="15" ref="BV49:BX50">D49+G49+J49+M49+P49+S49+V49+Y49+AB49+AE49+AH49+AK49+AN49+AQ49+AT49+AW49+AZ49+BC49+BF49+BI49+BL49+BO49+BR49</f>
        <v>537582</v>
      </c>
      <c r="BW49" s="77">
        <f t="shared" si="15"/>
        <v>0</v>
      </c>
      <c r="BX49" s="79">
        <f t="shared" si="15"/>
        <v>767386.03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176000</v>
      </c>
      <c r="BS50" s="89">
        <v>0</v>
      </c>
      <c r="BT50" s="101">
        <v>271513.06999999995</v>
      </c>
      <c r="BU50" s="76"/>
      <c r="BV50" s="85">
        <f t="shared" si="15"/>
        <v>176000</v>
      </c>
      <c r="BW50" s="77">
        <f t="shared" si="15"/>
        <v>0</v>
      </c>
      <c r="BX50" s="79">
        <f t="shared" si="15"/>
        <v>271513.06999999995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713582</v>
      </c>
      <c r="BS51" s="78">
        <f>BS49+BS50</f>
        <v>0</v>
      </c>
      <c r="BT51" s="77">
        <f>BT49+BT50</f>
        <v>1038899.1</v>
      </c>
      <c r="BU51" s="85"/>
      <c r="BV51" s="85">
        <f>BV49+BV50</f>
        <v>713582</v>
      </c>
      <c r="BW51" s="77">
        <f>BW49+BW50</f>
        <v>0</v>
      </c>
      <c r="BX51" s="95">
        <f>BX49+BX50</f>
        <v>1038899.1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876563.12</v>
      </c>
      <c r="E53" s="86">
        <f t="shared" si="18"/>
        <v>0</v>
      </c>
      <c r="F53" s="86">
        <f t="shared" si="18"/>
        <v>1146027.9599999997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107731</v>
      </c>
      <c r="K53" s="86">
        <f t="shared" si="18"/>
        <v>0</v>
      </c>
      <c r="L53" s="86">
        <f t="shared" si="18"/>
        <v>136446.41</v>
      </c>
      <c r="M53" s="86">
        <f t="shared" si="18"/>
        <v>360589</v>
      </c>
      <c r="N53" s="86">
        <f t="shared" si="18"/>
        <v>0</v>
      </c>
      <c r="O53" s="86">
        <f t="shared" si="18"/>
        <v>708521.75</v>
      </c>
      <c r="P53" s="86">
        <f t="shared" si="18"/>
        <v>16910</v>
      </c>
      <c r="Q53" s="86">
        <f t="shared" si="18"/>
        <v>0</v>
      </c>
      <c r="R53" s="86">
        <f t="shared" si="18"/>
        <v>30759.7</v>
      </c>
      <c r="S53" s="86">
        <f t="shared" si="18"/>
        <v>4000</v>
      </c>
      <c r="T53" s="86">
        <f t="shared" si="18"/>
        <v>0</v>
      </c>
      <c r="U53" s="86">
        <f t="shared" si="18"/>
        <v>12443.71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508310</v>
      </c>
      <c r="Z53" s="86">
        <f t="shared" si="18"/>
        <v>0</v>
      </c>
      <c r="AA53" s="86">
        <f t="shared" si="18"/>
        <v>671574.2299999999</v>
      </c>
      <c r="AB53" s="86">
        <f t="shared" si="18"/>
        <v>558030</v>
      </c>
      <c r="AC53" s="86">
        <f t="shared" si="18"/>
        <v>0</v>
      </c>
      <c r="AD53" s="86">
        <f t="shared" si="18"/>
        <v>665358.2600000001</v>
      </c>
      <c r="AE53" s="86">
        <f t="shared" si="18"/>
        <v>284515</v>
      </c>
      <c r="AF53" s="86">
        <f t="shared" si="18"/>
        <v>0</v>
      </c>
      <c r="AG53" s="86">
        <f t="shared" si="18"/>
        <v>479510.61999999994</v>
      </c>
      <c r="AH53" s="86">
        <f t="shared" si="18"/>
        <v>10000</v>
      </c>
      <c r="AI53" s="86">
        <f t="shared" si="18"/>
        <v>0</v>
      </c>
      <c r="AJ53" s="86">
        <f aca="true" t="shared" si="19" ref="AJ53:BT53">AJ20+AJ28+AJ35+AJ42+AJ46+AJ51</f>
        <v>90402.01999999999</v>
      </c>
      <c r="AK53" s="86">
        <f t="shared" si="19"/>
        <v>194391</v>
      </c>
      <c r="AL53" s="86">
        <f t="shared" si="19"/>
        <v>0</v>
      </c>
      <c r="AM53" s="86">
        <f t="shared" si="19"/>
        <v>412210.51</v>
      </c>
      <c r="AN53" s="86">
        <f t="shared" si="19"/>
        <v>0</v>
      </c>
      <c r="AO53" s="86">
        <f t="shared" si="19"/>
        <v>0</v>
      </c>
      <c r="AP53" s="86">
        <f t="shared" si="19"/>
        <v>6458.92</v>
      </c>
      <c r="AQ53" s="86">
        <f t="shared" si="19"/>
        <v>2000</v>
      </c>
      <c r="AR53" s="86">
        <f t="shared" si="19"/>
        <v>0</v>
      </c>
      <c r="AS53" s="86">
        <f t="shared" si="19"/>
        <v>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287492</v>
      </c>
      <c r="BA53" s="86">
        <f t="shared" si="19"/>
        <v>0</v>
      </c>
      <c r="BB53" s="86">
        <f t="shared" si="19"/>
        <v>290029.6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95741</v>
      </c>
      <c r="BJ53" s="86">
        <f t="shared" si="19"/>
        <v>0</v>
      </c>
      <c r="BK53" s="86">
        <f t="shared" si="19"/>
        <v>15000</v>
      </c>
      <c r="BL53" s="86">
        <f t="shared" si="19"/>
        <v>100667.88</v>
      </c>
      <c r="BM53" s="86">
        <f t="shared" si="19"/>
        <v>0</v>
      </c>
      <c r="BN53" s="86">
        <f t="shared" si="19"/>
        <v>100667.88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713582</v>
      </c>
      <c r="BS53" s="86">
        <f t="shared" si="19"/>
        <v>0</v>
      </c>
      <c r="BT53" s="86">
        <f t="shared" si="19"/>
        <v>1038899.1</v>
      </c>
      <c r="BU53" s="86">
        <f>BU8</f>
        <v>0</v>
      </c>
      <c r="BV53" s="102">
        <f>BV8+BV20+BV28+BV35+BV42+BV46+BV51</f>
        <v>4120522</v>
      </c>
      <c r="BW53" s="87">
        <f>BW20+BW28+BW35+BW42+BW46+BW51</f>
        <v>0</v>
      </c>
      <c r="BX53" s="87">
        <f>BX20+BX28+BX35+BX42+BX46+BX51</f>
        <v>5806310.67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555547</v>
      </c>
      <c r="E10" s="89">
        <v>0</v>
      </c>
      <c r="F10" s="90"/>
      <c r="G10" s="88"/>
      <c r="H10" s="89"/>
      <c r="I10" s="90"/>
      <c r="J10" s="97">
        <v>86064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27050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668661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38178</v>
      </c>
      <c r="E11" s="89">
        <v>0</v>
      </c>
      <c r="F11" s="90"/>
      <c r="G11" s="88"/>
      <c r="H11" s="89"/>
      <c r="I11" s="90"/>
      <c r="J11" s="97">
        <v>5597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1895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45670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197610.22</v>
      </c>
      <c r="E12" s="89">
        <v>0</v>
      </c>
      <c r="F12" s="90"/>
      <c r="G12" s="88"/>
      <c r="H12" s="89"/>
      <c r="I12" s="90"/>
      <c r="J12" s="97">
        <v>11320</v>
      </c>
      <c r="K12" s="89">
        <v>0</v>
      </c>
      <c r="L12" s="101"/>
      <c r="M12" s="91">
        <v>310105</v>
      </c>
      <c r="N12" s="89">
        <v>0</v>
      </c>
      <c r="O12" s="90"/>
      <c r="P12" s="91">
        <v>5750</v>
      </c>
      <c r="Q12" s="89">
        <v>0</v>
      </c>
      <c r="R12" s="90"/>
      <c r="S12" s="91">
        <v>4000</v>
      </c>
      <c r="T12" s="89">
        <v>0</v>
      </c>
      <c r="U12" s="90"/>
      <c r="V12" s="91"/>
      <c r="W12" s="89"/>
      <c r="X12" s="90"/>
      <c r="Y12" s="91">
        <v>6500</v>
      </c>
      <c r="Z12" s="89">
        <v>0</v>
      </c>
      <c r="AA12" s="90"/>
      <c r="AB12" s="91">
        <v>528400</v>
      </c>
      <c r="AC12" s="89">
        <v>0</v>
      </c>
      <c r="AD12" s="90"/>
      <c r="AE12" s="91">
        <v>246070</v>
      </c>
      <c r="AF12" s="89">
        <v>0</v>
      </c>
      <c r="AG12" s="90"/>
      <c r="AH12" s="91">
        <v>1000</v>
      </c>
      <c r="AI12" s="89">
        <v>0</v>
      </c>
      <c r="AJ12" s="90"/>
      <c r="AK12" s="91">
        <v>19600</v>
      </c>
      <c r="AL12" s="89">
        <v>0</v>
      </c>
      <c r="AM12" s="90"/>
      <c r="AN12" s="91">
        <v>0</v>
      </c>
      <c r="AO12" s="89">
        <v>0</v>
      </c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1332355.22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11188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25388</v>
      </c>
      <c r="N13" s="89">
        <v>0</v>
      </c>
      <c r="O13" s="90"/>
      <c r="P13" s="91">
        <v>11360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15630</v>
      </c>
      <c r="AC13" s="89">
        <v>0</v>
      </c>
      <c r="AD13" s="90"/>
      <c r="AE13" s="91">
        <v>0</v>
      </c>
      <c r="AF13" s="89">
        <v>0</v>
      </c>
      <c r="AG13" s="90"/>
      <c r="AH13" s="91">
        <v>8000</v>
      </c>
      <c r="AI13" s="89">
        <v>0</v>
      </c>
      <c r="AJ13" s="90"/>
      <c r="AK13" s="91">
        <v>163200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235766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16281.92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16281.92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2000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26900</v>
      </c>
      <c r="E19" s="89">
        <v>0</v>
      </c>
      <c r="F19" s="90"/>
      <c r="G19" s="88"/>
      <c r="H19" s="89"/>
      <c r="I19" s="90"/>
      <c r="J19" s="97">
        <v>3500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3500</v>
      </c>
      <c r="AF19" s="89">
        <v>0</v>
      </c>
      <c r="AG19" s="101"/>
      <c r="AH19" s="97">
        <v>1000</v>
      </c>
      <c r="AI19" s="89">
        <v>0</v>
      </c>
      <c r="AJ19" s="101"/>
      <c r="AK19" s="97">
        <v>4000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97741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136641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829423.22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107481</v>
      </c>
      <c r="K20" s="78">
        <f t="shared" si="1"/>
        <v>0</v>
      </c>
      <c r="L20" s="77">
        <f t="shared" si="1"/>
        <v>0</v>
      </c>
      <c r="M20" s="98">
        <f t="shared" si="1"/>
        <v>337493</v>
      </c>
      <c r="N20" s="78">
        <f t="shared" si="1"/>
        <v>0</v>
      </c>
      <c r="O20" s="77">
        <f t="shared" si="1"/>
        <v>0</v>
      </c>
      <c r="P20" s="98">
        <f t="shared" si="1"/>
        <v>17110</v>
      </c>
      <c r="Q20" s="78">
        <f t="shared" si="1"/>
        <v>0</v>
      </c>
      <c r="R20" s="77">
        <f t="shared" si="1"/>
        <v>0</v>
      </c>
      <c r="S20" s="98">
        <f t="shared" si="1"/>
        <v>4000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6500</v>
      </c>
      <c r="Z20" s="78">
        <f t="shared" si="1"/>
        <v>0</v>
      </c>
      <c r="AA20" s="77">
        <f t="shared" si="1"/>
        <v>0</v>
      </c>
      <c r="AB20" s="98">
        <f t="shared" si="1"/>
        <v>544030</v>
      </c>
      <c r="AC20" s="78">
        <f t="shared" si="1"/>
        <v>0</v>
      </c>
      <c r="AD20" s="77">
        <f t="shared" si="1"/>
        <v>0</v>
      </c>
      <c r="AE20" s="98">
        <f t="shared" si="1"/>
        <v>278515</v>
      </c>
      <c r="AF20" s="78">
        <f t="shared" si="1"/>
        <v>0</v>
      </c>
      <c r="AG20" s="77">
        <f t="shared" si="1"/>
        <v>0</v>
      </c>
      <c r="AH20" s="98">
        <f t="shared" si="1"/>
        <v>10000</v>
      </c>
      <c r="AI20" s="78">
        <f t="shared" si="1"/>
        <v>0</v>
      </c>
      <c r="AJ20" s="77">
        <f t="shared" si="1"/>
        <v>0</v>
      </c>
      <c r="AK20" s="98">
        <f t="shared" si="1"/>
        <v>186800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97741</v>
      </c>
      <c r="BJ20" s="78">
        <f t="shared" si="1"/>
        <v>0</v>
      </c>
      <c r="BK20" s="77">
        <f t="shared" si="1"/>
        <v>0</v>
      </c>
      <c r="BL20" s="98">
        <f t="shared" si="1"/>
        <v>16281.92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2437375.1399999997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4500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7000</v>
      </c>
      <c r="Z24" s="89">
        <v>0</v>
      </c>
      <c r="AA24" s="101"/>
      <c r="AB24" s="97">
        <v>35000</v>
      </c>
      <c r="AC24" s="89">
        <v>0</v>
      </c>
      <c r="AD24" s="101"/>
      <c r="AE24" s="97">
        <v>34500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14000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14000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4500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21000</v>
      </c>
      <c r="Z28" s="78">
        <f t="shared" si="3"/>
        <v>0</v>
      </c>
      <c r="AA28" s="77">
        <f t="shared" si="3"/>
        <v>0</v>
      </c>
      <c r="AB28" s="98">
        <f t="shared" si="3"/>
        <v>35000</v>
      </c>
      <c r="AC28" s="78">
        <f t="shared" si="3"/>
        <v>0</v>
      </c>
      <c r="AD28" s="77">
        <f t="shared" si="3"/>
        <v>0</v>
      </c>
      <c r="AE28" s="98">
        <f t="shared" si="3"/>
        <v>34500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77507.86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77507.86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77507.86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77507.86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537582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537582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176000</v>
      </c>
      <c r="BS50" s="89">
        <v>0</v>
      </c>
      <c r="BT50" s="101"/>
      <c r="BU50" s="76"/>
      <c r="BV50" s="85">
        <f t="shared" si="9"/>
        <v>176000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713582</v>
      </c>
      <c r="BS51" s="78">
        <f>BS49+BS50</f>
        <v>0</v>
      </c>
      <c r="BT51" s="77">
        <f>BT49+BT50</f>
        <v>0</v>
      </c>
      <c r="BU51" s="85"/>
      <c r="BV51" s="85">
        <f>BV49+BV50</f>
        <v>713582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833423.22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107481</v>
      </c>
      <c r="K53" s="86">
        <f t="shared" si="11"/>
        <v>0</v>
      </c>
      <c r="L53" s="86">
        <f t="shared" si="11"/>
        <v>0</v>
      </c>
      <c r="M53" s="86">
        <f t="shared" si="11"/>
        <v>341993</v>
      </c>
      <c r="N53" s="86">
        <f t="shared" si="11"/>
        <v>0</v>
      </c>
      <c r="O53" s="86">
        <f t="shared" si="11"/>
        <v>0</v>
      </c>
      <c r="P53" s="86">
        <f t="shared" si="11"/>
        <v>17110</v>
      </c>
      <c r="Q53" s="86">
        <f t="shared" si="11"/>
        <v>0</v>
      </c>
      <c r="R53" s="86">
        <f t="shared" si="11"/>
        <v>0</v>
      </c>
      <c r="S53" s="86">
        <f t="shared" si="11"/>
        <v>4000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27500</v>
      </c>
      <c r="Z53" s="86">
        <f t="shared" si="11"/>
        <v>0</v>
      </c>
      <c r="AA53" s="86">
        <f t="shared" si="11"/>
        <v>0</v>
      </c>
      <c r="AB53" s="86">
        <f t="shared" si="11"/>
        <v>579030</v>
      </c>
      <c r="AC53" s="86">
        <f t="shared" si="11"/>
        <v>0</v>
      </c>
      <c r="AD53" s="86">
        <f t="shared" si="11"/>
        <v>0</v>
      </c>
      <c r="AE53" s="86">
        <f t="shared" si="11"/>
        <v>313015</v>
      </c>
      <c r="AF53" s="86">
        <f t="shared" si="11"/>
        <v>0</v>
      </c>
      <c r="AG53" s="86">
        <f t="shared" si="11"/>
        <v>0</v>
      </c>
      <c r="AH53" s="86">
        <f t="shared" si="11"/>
        <v>10000</v>
      </c>
      <c r="AI53" s="86">
        <f t="shared" si="11"/>
        <v>0</v>
      </c>
      <c r="AJ53" s="86">
        <f t="shared" si="11"/>
        <v>0</v>
      </c>
      <c r="AK53" s="86">
        <f t="shared" si="11"/>
        <v>191800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97741</v>
      </c>
      <c r="BJ53" s="86">
        <f t="shared" si="11"/>
        <v>0</v>
      </c>
      <c r="BK53" s="86">
        <f t="shared" si="11"/>
        <v>0</v>
      </c>
      <c r="BL53" s="86">
        <f t="shared" si="11"/>
        <v>93789.78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713582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3332464.9999999995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555547</v>
      </c>
      <c r="E10" s="89">
        <v>0</v>
      </c>
      <c r="F10" s="90"/>
      <c r="G10" s="88"/>
      <c r="H10" s="89"/>
      <c r="I10" s="90"/>
      <c r="J10" s="97">
        <v>86064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27050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668661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38178</v>
      </c>
      <c r="E11" s="89">
        <v>0</v>
      </c>
      <c r="F11" s="90"/>
      <c r="G11" s="88"/>
      <c r="H11" s="89"/>
      <c r="I11" s="90"/>
      <c r="J11" s="97">
        <v>5597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1895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45670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197610.22</v>
      </c>
      <c r="E12" s="89">
        <v>0</v>
      </c>
      <c r="F12" s="90"/>
      <c r="G12" s="88"/>
      <c r="H12" s="89"/>
      <c r="I12" s="90"/>
      <c r="J12" s="97">
        <v>11320</v>
      </c>
      <c r="K12" s="89">
        <v>0</v>
      </c>
      <c r="L12" s="101"/>
      <c r="M12" s="91">
        <v>310105</v>
      </c>
      <c r="N12" s="89">
        <v>0</v>
      </c>
      <c r="O12" s="90"/>
      <c r="P12" s="91">
        <v>5750</v>
      </c>
      <c r="Q12" s="89">
        <v>0</v>
      </c>
      <c r="R12" s="90"/>
      <c r="S12" s="91">
        <v>4000</v>
      </c>
      <c r="T12" s="89">
        <v>0</v>
      </c>
      <c r="U12" s="90"/>
      <c r="V12" s="91"/>
      <c r="W12" s="89"/>
      <c r="X12" s="90"/>
      <c r="Y12" s="91">
        <v>6500</v>
      </c>
      <c r="Z12" s="89">
        <v>0</v>
      </c>
      <c r="AA12" s="90"/>
      <c r="AB12" s="91">
        <v>528400</v>
      </c>
      <c r="AC12" s="89">
        <v>0</v>
      </c>
      <c r="AD12" s="90"/>
      <c r="AE12" s="91">
        <v>246070</v>
      </c>
      <c r="AF12" s="89">
        <v>0</v>
      </c>
      <c r="AG12" s="90"/>
      <c r="AH12" s="91">
        <v>1000</v>
      </c>
      <c r="AI12" s="89">
        <v>0</v>
      </c>
      <c r="AJ12" s="90"/>
      <c r="AK12" s="91">
        <v>19600</v>
      </c>
      <c r="AL12" s="89">
        <v>0</v>
      </c>
      <c r="AM12" s="90"/>
      <c r="AN12" s="91">
        <v>0</v>
      </c>
      <c r="AO12" s="89">
        <v>0</v>
      </c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1332355.22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11188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25388</v>
      </c>
      <c r="N13" s="89">
        <v>0</v>
      </c>
      <c r="O13" s="90"/>
      <c r="P13" s="91">
        <v>11360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15630</v>
      </c>
      <c r="AC13" s="89">
        <v>0</v>
      </c>
      <c r="AD13" s="90"/>
      <c r="AE13" s="91">
        <v>0</v>
      </c>
      <c r="AF13" s="89">
        <v>0</v>
      </c>
      <c r="AG13" s="90"/>
      <c r="AH13" s="91">
        <v>8000</v>
      </c>
      <c r="AI13" s="89">
        <v>0</v>
      </c>
      <c r="AJ13" s="90"/>
      <c r="AK13" s="91">
        <v>163200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235766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16281.92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16281.92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2000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26900</v>
      </c>
      <c r="E19" s="89">
        <v>0</v>
      </c>
      <c r="F19" s="90"/>
      <c r="G19" s="88"/>
      <c r="H19" s="89"/>
      <c r="I19" s="90"/>
      <c r="J19" s="97">
        <v>3500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3500</v>
      </c>
      <c r="AF19" s="89">
        <v>0</v>
      </c>
      <c r="AG19" s="101"/>
      <c r="AH19" s="97">
        <v>1000</v>
      </c>
      <c r="AI19" s="89">
        <v>0</v>
      </c>
      <c r="AJ19" s="101"/>
      <c r="AK19" s="97">
        <v>4000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97741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136641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829423.22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107481</v>
      </c>
      <c r="K20" s="78">
        <f t="shared" si="1"/>
        <v>0</v>
      </c>
      <c r="L20" s="77">
        <f t="shared" si="1"/>
        <v>0</v>
      </c>
      <c r="M20" s="98">
        <f t="shared" si="1"/>
        <v>337493</v>
      </c>
      <c r="N20" s="78">
        <f t="shared" si="1"/>
        <v>0</v>
      </c>
      <c r="O20" s="77">
        <f t="shared" si="1"/>
        <v>0</v>
      </c>
      <c r="P20" s="98">
        <f t="shared" si="1"/>
        <v>17110</v>
      </c>
      <c r="Q20" s="78">
        <f t="shared" si="1"/>
        <v>0</v>
      </c>
      <c r="R20" s="77">
        <f t="shared" si="1"/>
        <v>0</v>
      </c>
      <c r="S20" s="98">
        <f t="shared" si="1"/>
        <v>4000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6500</v>
      </c>
      <c r="Z20" s="78">
        <f t="shared" si="1"/>
        <v>0</v>
      </c>
      <c r="AA20" s="77">
        <f t="shared" si="1"/>
        <v>0</v>
      </c>
      <c r="AB20" s="98">
        <f t="shared" si="1"/>
        <v>544030</v>
      </c>
      <c r="AC20" s="78">
        <f t="shared" si="1"/>
        <v>0</v>
      </c>
      <c r="AD20" s="77">
        <f t="shared" si="1"/>
        <v>0</v>
      </c>
      <c r="AE20" s="98">
        <f t="shared" si="1"/>
        <v>278515</v>
      </c>
      <c r="AF20" s="78">
        <f t="shared" si="1"/>
        <v>0</v>
      </c>
      <c r="AG20" s="77">
        <f t="shared" si="1"/>
        <v>0</v>
      </c>
      <c r="AH20" s="98">
        <f t="shared" si="1"/>
        <v>10000</v>
      </c>
      <c r="AI20" s="78">
        <f t="shared" si="1"/>
        <v>0</v>
      </c>
      <c r="AJ20" s="77">
        <f t="shared" si="1"/>
        <v>0</v>
      </c>
      <c r="AK20" s="98">
        <f t="shared" si="1"/>
        <v>186800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97741</v>
      </c>
      <c r="BJ20" s="78">
        <f t="shared" si="1"/>
        <v>0</v>
      </c>
      <c r="BK20" s="77">
        <f t="shared" si="1"/>
        <v>0</v>
      </c>
      <c r="BL20" s="98">
        <f t="shared" si="1"/>
        <v>16281.92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2437375.1399999997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2500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2000</v>
      </c>
      <c r="Z24" s="89">
        <v>0</v>
      </c>
      <c r="AA24" s="101"/>
      <c r="AB24" s="97">
        <v>35000</v>
      </c>
      <c r="AC24" s="89">
        <v>0</v>
      </c>
      <c r="AD24" s="101"/>
      <c r="AE24" s="97">
        <v>34500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14000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14000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2500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16000</v>
      </c>
      <c r="Z28" s="78">
        <f t="shared" si="3"/>
        <v>0</v>
      </c>
      <c r="AA28" s="77">
        <f t="shared" si="3"/>
        <v>0</v>
      </c>
      <c r="AB28" s="98">
        <f t="shared" si="3"/>
        <v>35000</v>
      </c>
      <c r="AC28" s="78">
        <f t="shared" si="3"/>
        <v>0</v>
      </c>
      <c r="AD28" s="77">
        <f t="shared" si="3"/>
        <v>0</v>
      </c>
      <c r="AE28" s="98">
        <f t="shared" si="3"/>
        <v>34500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77507.86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77507.86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77507.86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77507.86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537582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537582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176000</v>
      </c>
      <c r="BS50" s="89">
        <v>0</v>
      </c>
      <c r="BT50" s="101"/>
      <c r="BU50" s="76"/>
      <c r="BV50" s="85">
        <f t="shared" si="9"/>
        <v>176000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713582</v>
      </c>
      <c r="BS51" s="78">
        <f>BS49+BS50</f>
        <v>0</v>
      </c>
      <c r="BT51" s="77">
        <f>BT49+BT50</f>
        <v>0</v>
      </c>
      <c r="BU51" s="85"/>
      <c r="BV51" s="85">
        <f>BV49+BV50</f>
        <v>713582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833423.22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107481</v>
      </c>
      <c r="K53" s="86">
        <f t="shared" si="11"/>
        <v>0</v>
      </c>
      <c r="L53" s="86">
        <f t="shared" si="11"/>
        <v>0</v>
      </c>
      <c r="M53" s="86">
        <f t="shared" si="11"/>
        <v>339993</v>
      </c>
      <c r="N53" s="86">
        <f t="shared" si="11"/>
        <v>0</v>
      </c>
      <c r="O53" s="86">
        <f t="shared" si="11"/>
        <v>0</v>
      </c>
      <c r="P53" s="86">
        <f t="shared" si="11"/>
        <v>17110</v>
      </c>
      <c r="Q53" s="86">
        <f t="shared" si="11"/>
        <v>0</v>
      </c>
      <c r="R53" s="86">
        <f t="shared" si="11"/>
        <v>0</v>
      </c>
      <c r="S53" s="86">
        <f t="shared" si="11"/>
        <v>4000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22500</v>
      </c>
      <c r="Z53" s="86">
        <f t="shared" si="11"/>
        <v>0</v>
      </c>
      <c r="AA53" s="86">
        <f t="shared" si="11"/>
        <v>0</v>
      </c>
      <c r="AB53" s="86">
        <f t="shared" si="11"/>
        <v>579030</v>
      </c>
      <c r="AC53" s="86">
        <f t="shared" si="11"/>
        <v>0</v>
      </c>
      <c r="AD53" s="86">
        <f t="shared" si="11"/>
        <v>0</v>
      </c>
      <c r="AE53" s="86">
        <f t="shared" si="11"/>
        <v>313015</v>
      </c>
      <c r="AF53" s="86">
        <f t="shared" si="11"/>
        <v>0</v>
      </c>
      <c r="AG53" s="86">
        <f t="shared" si="11"/>
        <v>0</v>
      </c>
      <c r="AH53" s="86">
        <f t="shared" si="11"/>
        <v>10000</v>
      </c>
      <c r="AI53" s="86">
        <f t="shared" si="11"/>
        <v>0</v>
      </c>
      <c r="AJ53" s="86">
        <f t="shared" si="11"/>
        <v>0</v>
      </c>
      <c r="AK53" s="86">
        <f t="shared" si="11"/>
        <v>191800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97741</v>
      </c>
      <c r="BJ53" s="86">
        <f t="shared" si="11"/>
        <v>0</v>
      </c>
      <c r="BK53" s="86">
        <f t="shared" si="11"/>
        <v>0</v>
      </c>
      <c r="BL53" s="86">
        <f t="shared" si="11"/>
        <v>93789.78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713582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3325464.9999999995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2022-04-26T14:23:52Z</dcterms:modified>
  <cp:category/>
  <cp:version/>
  <cp:contentType/>
  <cp:contentStatus/>
</cp:coreProperties>
</file>