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<sst xmlns="http://schemas.openxmlformats.org/spreadsheetml/2006/main" count="870" uniqueCount="151">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</sst>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404555.91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399908</v>
      </c>
      <c r="E10" s="45">
        <v>460556.5800000001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128573.63</v>
      </c>
      <c r="E14" s="45">
        <v>133008.71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528481.63</v>
      </c>
      <c r="E16" s="51">
        <f>E10+E11+E12+E13+E14+E15</f>
        <v>593565.29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45973</v>
      </c>
      <c r="E18" s="45">
        <v>50962.6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6000</v>
      </c>
      <c r="E21" s="45">
        <v>6000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51973</v>
      </c>
      <c r="E23" s="51">
        <f>E18+E19+E20+E21+E22</f>
        <v>56962.6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70950</v>
      </c>
      <c r="E25" s="45">
        <v>71336.4</v>
      </c>
    </row>
    <row r="26" spans="2:5" ht="15">
      <c r="B26" s="13">
        <v>30200</v>
      </c>
      <c r="C26" s="54" t="s">
        <v>28</v>
      </c>
      <c r="D26" s="39">
        <v>100</v>
      </c>
      <c r="E26" s="45">
        <v>100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8760</v>
      </c>
      <c r="E29" s="50">
        <v>16558.2</v>
      </c>
    </row>
    <row r="30" spans="2:5" ht="15.75" thickBot="1">
      <c r="B30" s="16">
        <v>30000</v>
      </c>
      <c r="C30" s="15" t="s">
        <v>32</v>
      </c>
      <c r="D30" s="48">
        <f>D25+D26+D27+D28+D29</f>
        <v>79810</v>
      </c>
      <c r="E30" s="51">
        <f>E25+E26+E27+E28+E29</f>
        <v>87994.59999999999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3000</v>
      </c>
      <c r="E32" s="45">
        <v>3000</v>
      </c>
    </row>
    <row r="33" spans="2:5" ht="15">
      <c r="B33" s="13">
        <v>40200</v>
      </c>
      <c r="C33" s="54" t="s">
        <v>36</v>
      </c>
      <c r="D33" s="61">
        <v>156168.33000000002</v>
      </c>
      <c r="E33" s="59">
        <v>202333.28</v>
      </c>
    </row>
    <row r="34" spans="2:5" ht="15">
      <c r="B34" s="13">
        <v>40300</v>
      </c>
      <c r="C34" s="54" t="s">
        <v>37</v>
      </c>
      <c r="D34" s="61">
        <v>0</v>
      </c>
      <c r="E34" s="45">
        <v>74149.17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13500</v>
      </c>
      <c r="E36" s="50">
        <v>13500</v>
      </c>
    </row>
    <row r="37" spans="2:5" ht="15.75" thickBot="1">
      <c r="B37" s="16">
        <v>40000</v>
      </c>
      <c r="C37" s="15" t="s">
        <v>40</v>
      </c>
      <c r="D37" s="48">
        <f>D32+D33+D34+D35+D36</f>
        <v>172668.33000000002</v>
      </c>
      <c r="E37" s="51">
        <f>E32+E33+E34+E35+E36</f>
        <v>292982.45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375000</v>
      </c>
      <c r="E54" s="45">
        <v>379608.77</v>
      </c>
    </row>
    <row r="55" spans="2:5" ht="15">
      <c r="B55" s="13">
        <v>90200</v>
      </c>
      <c r="C55" s="54" t="s">
        <v>62</v>
      </c>
      <c r="D55" s="61">
        <v>17000</v>
      </c>
      <c r="E55" s="62">
        <v>17036.4</v>
      </c>
    </row>
    <row r="56" spans="2:5" ht="15.75" thickBot="1">
      <c r="B56" s="16">
        <v>90000</v>
      </c>
      <c r="C56" s="15" t="s">
        <v>63</v>
      </c>
      <c r="D56" s="48">
        <f>D54+D55</f>
        <v>392000</v>
      </c>
      <c r="E56" s="51">
        <f>E54+E55</f>
        <v>396645.17000000004</v>
      </c>
    </row>
    <row r="57" spans="2:5" ht="16.5" thickBot="1" thickTop="1">
      <c r="B57" s="109" t="s">
        <v>64</v>
      </c>
      <c r="C57" s="110"/>
      <c r="D57" s="52">
        <f>D16+D23+D30+D37+D43+D49+D52+D56</f>
        <v>1224932.96</v>
      </c>
      <c r="E57" s="55">
        <f>E16+E23+E30+E37+E43+E49+E52+E56</f>
        <v>1428150.1099999999</v>
      </c>
    </row>
    <row r="58" spans="2:5" ht="16.5" thickBot="1" thickTop="1">
      <c r="B58" s="109" t="s">
        <v>65</v>
      </c>
      <c r="C58" s="110"/>
      <c r="D58" s="52">
        <f>D57+D5+D6+D7+D8</f>
        <v>1224932.96</v>
      </c>
      <c r="E58" s="55">
        <f>E57+E5+E6+E7+E8</f>
        <v>1832706.0199999998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377908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128575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506483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46488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6000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52488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70450</v>
      </c>
      <c r="E25" s="45"/>
    </row>
    <row r="26" spans="2:5" ht="15">
      <c r="B26" s="13">
        <v>30200</v>
      </c>
      <c r="C26" s="54" t="s">
        <v>28</v>
      </c>
      <c r="D26" s="39">
        <v>100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8760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79310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3000</v>
      </c>
      <c r="E32" s="45"/>
    </row>
    <row r="33" spans="2:5" ht="15">
      <c r="B33" s="13">
        <v>40200</v>
      </c>
      <c r="C33" s="54" t="s">
        <v>36</v>
      </c>
      <c r="D33" s="61">
        <v>55000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13500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71500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375000</v>
      </c>
      <c r="E54" s="45"/>
    </row>
    <row r="55" spans="2:5" ht="15">
      <c r="B55" s="13">
        <v>90200</v>
      </c>
      <c r="C55" s="54" t="s">
        <v>62</v>
      </c>
      <c r="D55" s="61">
        <v>17000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392000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1101781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1101781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377908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128575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506483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48596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6000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54596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70450</v>
      </c>
      <c r="E25" s="45"/>
    </row>
    <row r="26" spans="2:5" ht="15">
      <c r="B26" s="13">
        <v>30200</v>
      </c>
      <c r="C26" s="54" t="s">
        <v>28</v>
      </c>
      <c r="D26" s="39">
        <v>100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8760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79310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>
        <v>3000</v>
      </c>
      <c r="E32" s="45"/>
    </row>
    <row r="33" spans="2:5" ht="15">
      <c r="B33" s="13">
        <v>40200</v>
      </c>
      <c r="C33" s="54" t="s">
        <v>36</v>
      </c>
      <c r="D33" s="61">
        <v>50000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13500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66500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375000</v>
      </c>
      <c r="E54" s="45"/>
    </row>
    <row r="55" spans="2:5" ht="15">
      <c r="B55" s="13">
        <v>90200</v>
      </c>
      <c r="C55" s="54" t="s">
        <v>62</v>
      </c>
      <c r="D55" s="61">
        <v>17000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392000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1098889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1098889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169865</v>
      </c>
      <c r="E10" s="89">
        <v>0</v>
      </c>
      <c r="F10" s="90">
        <v>172135.39</v>
      </c>
      <c r="G10" s="88"/>
      <c r="H10" s="89"/>
      <c r="I10" s="90"/>
      <c r="J10" s="97"/>
      <c r="K10" s="89"/>
      <c r="L10" s="101"/>
      <c r="M10" s="91">
        <v>0</v>
      </c>
      <c r="N10" s="89">
        <v>0</v>
      </c>
      <c r="O10" s="90">
        <v>0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169865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172135.39</v>
      </c>
    </row>
    <row r="11" spans="2:76" ht="15">
      <c r="B11" s="13">
        <v>102</v>
      </c>
      <c r="C11" s="25" t="s">
        <v>92</v>
      </c>
      <c r="D11" s="88">
        <v>16045</v>
      </c>
      <c r="E11" s="89">
        <v>0</v>
      </c>
      <c r="F11" s="90">
        <v>17363.25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16045</v>
      </c>
      <c r="BW11" s="77">
        <f t="shared" si="1"/>
        <v>0</v>
      </c>
      <c r="BX11" s="79">
        <f t="shared" si="2"/>
        <v>17363.25</v>
      </c>
    </row>
    <row r="12" spans="2:76" ht="15">
      <c r="B12" s="13">
        <v>103</v>
      </c>
      <c r="C12" s="25" t="s">
        <v>93</v>
      </c>
      <c r="D12" s="88">
        <v>189028.7</v>
      </c>
      <c r="E12" s="89">
        <v>0</v>
      </c>
      <c r="F12" s="90">
        <v>254739.77</v>
      </c>
      <c r="G12" s="88"/>
      <c r="H12" s="89"/>
      <c r="I12" s="90"/>
      <c r="J12" s="97">
        <v>100</v>
      </c>
      <c r="K12" s="89">
        <v>0</v>
      </c>
      <c r="L12" s="101">
        <v>100</v>
      </c>
      <c r="M12" s="91">
        <v>32100</v>
      </c>
      <c r="N12" s="89">
        <v>0</v>
      </c>
      <c r="O12" s="90">
        <v>37627.840000000004</v>
      </c>
      <c r="P12" s="91">
        <v>0</v>
      </c>
      <c r="Q12" s="89">
        <v>0</v>
      </c>
      <c r="R12" s="90">
        <v>0</v>
      </c>
      <c r="S12" s="91">
        <v>0</v>
      </c>
      <c r="T12" s="89">
        <v>0</v>
      </c>
      <c r="U12" s="90">
        <v>0</v>
      </c>
      <c r="V12" s="91">
        <v>6000</v>
      </c>
      <c r="W12" s="89">
        <v>0</v>
      </c>
      <c r="X12" s="90">
        <v>6000</v>
      </c>
      <c r="Y12" s="91">
        <v>0</v>
      </c>
      <c r="Z12" s="89">
        <v>0</v>
      </c>
      <c r="AA12" s="90">
        <v>0</v>
      </c>
      <c r="AB12" s="91">
        <v>112000</v>
      </c>
      <c r="AC12" s="89">
        <v>0</v>
      </c>
      <c r="AD12" s="90">
        <v>122786.28</v>
      </c>
      <c r="AE12" s="91">
        <v>15450</v>
      </c>
      <c r="AF12" s="89">
        <v>0</v>
      </c>
      <c r="AG12" s="90">
        <v>21025.16</v>
      </c>
      <c r="AH12" s="91"/>
      <c r="AI12" s="89"/>
      <c r="AJ12" s="90"/>
      <c r="AK12" s="91">
        <v>2000</v>
      </c>
      <c r="AL12" s="89">
        <v>0</v>
      </c>
      <c r="AM12" s="90">
        <v>3588.01</v>
      </c>
      <c r="AN12" s="91">
        <v>0</v>
      </c>
      <c r="AO12" s="89">
        <v>0</v>
      </c>
      <c r="AP12" s="90">
        <v>0</v>
      </c>
      <c r="AQ12" s="91">
        <v>0</v>
      </c>
      <c r="AR12" s="89">
        <v>0</v>
      </c>
      <c r="AS12" s="90">
        <v>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356678.7</v>
      </c>
      <c r="BW12" s="77">
        <f t="shared" si="1"/>
        <v>0</v>
      </c>
      <c r="BX12" s="79">
        <f t="shared" si="2"/>
        <v>445867.06</v>
      </c>
    </row>
    <row r="13" spans="2:76" ht="15">
      <c r="B13" s="13">
        <v>104</v>
      </c>
      <c r="C13" s="25" t="s">
        <v>19</v>
      </c>
      <c r="D13" s="88">
        <v>56700</v>
      </c>
      <c r="E13" s="89">
        <v>0</v>
      </c>
      <c r="F13" s="90">
        <v>73295.01000000001</v>
      </c>
      <c r="G13" s="88"/>
      <c r="H13" s="89"/>
      <c r="I13" s="90"/>
      <c r="J13" s="97"/>
      <c r="K13" s="89"/>
      <c r="L13" s="101"/>
      <c r="M13" s="91">
        <v>0</v>
      </c>
      <c r="N13" s="89">
        <v>0</v>
      </c>
      <c r="O13" s="90">
        <v>0</v>
      </c>
      <c r="P13" s="91">
        <v>0</v>
      </c>
      <c r="Q13" s="89">
        <v>0</v>
      </c>
      <c r="R13" s="90">
        <v>0</v>
      </c>
      <c r="S13" s="91">
        <v>2000</v>
      </c>
      <c r="T13" s="89">
        <v>0</v>
      </c>
      <c r="U13" s="90">
        <v>2000</v>
      </c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>
        <v>0</v>
      </c>
      <c r="AE13" s="91"/>
      <c r="AF13" s="89"/>
      <c r="AG13" s="90"/>
      <c r="AH13" s="91">
        <v>0</v>
      </c>
      <c r="AI13" s="89">
        <v>0</v>
      </c>
      <c r="AJ13" s="90">
        <v>0</v>
      </c>
      <c r="AK13" s="91">
        <v>18200</v>
      </c>
      <c r="AL13" s="89">
        <v>0</v>
      </c>
      <c r="AM13" s="90">
        <v>29255.33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76900</v>
      </c>
      <c r="BW13" s="77">
        <f t="shared" si="1"/>
        <v>0</v>
      </c>
      <c r="BX13" s="79">
        <f t="shared" si="2"/>
        <v>104550.34000000001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1050</v>
      </c>
      <c r="BM16" s="89">
        <v>0</v>
      </c>
      <c r="BN16" s="90">
        <v>1050</v>
      </c>
      <c r="BO16" s="91"/>
      <c r="BP16" s="89"/>
      <c r="BQ16" s="90"/>
      <c r="BR16" s="97"/>
      <c r="BS16" s="89"/>
      <c r="BT16" s="101"/>
      <c r="BU16" s="76"/>
      <c r="BV16" s="85">
        <f t="shared" si="0"/>
        <v>1050</v>
      </c>
      <c r="BW16" s="77">
        <f t="shared" si="1"/>
        <v>0</v>
      </c>
      <c r="BX16" s="79">
        <f t="shared" si="2"/>
        <v>1050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>
        <v>3750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>
        <v>0</v>
      </c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1"/>
        <v>0</v>
      </c>
      <c r="BX18" s="79">
        <f t="shared" si="2"/>
        <v>3750</v>
      </c>
    </row>
    <row r="19" spans="2:76" ht="15">
      <c r="B19" s="13">
        <v>110</v>
      </c>
      <c r="C19" s="25" t="s">
        <v>98</v>
      </c>
      <c r="D19" s="88">
        <v>8400</v>
      </c>
      <c r="E19" s="89">
        <v>0</v>
      </c>
      <c r="F19" s="90">
        <v>8400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>
        <v>0</v>
      </c>
      <c r="W19" s="89">
        <v>0</v>
      </c>
      <c r="X19" s="101">
        <v>0</v>
      </c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20375.93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28775.93</v>
      </c>
      <c r="BW19" s="77">
        <f t="shared" si="1"/>
        <v>0</v>
      </c>
      <c r="BX19" s="79">
        <f t="shared" si="2"/>
        <v>8400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442038.7</v>
      </c>
      <c r="E20" s="78">
        <f t="shared" si="3"/>
        <v>0</v>
      </c>
      <c r="F20" s="79">
        <f t="shared" si="3"/>
        <v>529683.42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100</v>
      </c>
      <c r="K20" s="78">
        <f t="shared" si="3"/>
        <v>0</v>
      </c>
      <c r="L20" s="77">
        <f t="shared" si="3"/>
        <v>100</v>
      </c>
      <c r="M20" s="98">
        <f t="shared" si="3"/>
        <v>32100</v>
      </c>
      <c r="N20" s="78">
        <f t="shared" si="3"/>
        <v>0</v>
      </c>
      <c r="O20" s="77">
        <f t="shared" si="3"/>
        <v>37627.840000000004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2000</v>
      </c>
      <c r="T20" s="78">
        <f t="shared" si="3"/>
        <v>0</v>
      </c>
      <c r="U20" s="77">
        <f t="shared" si="3"/>
        <v>2000</v>
      </c>
      <c r="V20" s="98">
        <f t="shared" si="3"/>
        <v>6000</v>
      </c>
      <c r="W20" s="78">
        <f t="shared" si="3"/>
        <v>0</v>
      </c>
      <c r="X20" s="77">
        <f t="shared" si="3"/>
        <v>6000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112000</v>
      </c>
      <c r="AC20" s="78">
        <f t="shared" si="3"/>
        <v>0</v>
      </c>
      <c r="AD20" s="77">
        <f t="shared" si="3"/>
        <v>122786.28</v>
      </c>
      <c r="AE20" s="98">
        <f t="shared" si="3"/>
        <v>15450</v>
      </c>
      <c r="AF20" s="78">
        <f t="shared" si="3"/>
        <v>0</v>
      </c>
      <c r="AG20" s="77">
        <f t="shared" si="3"/>
        <v>21025.16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20200</v>
      </c>
      <c r="AL20" s="78">
        <f t="shared" si="3"/>
        <v>0</v>
      </c>
      <c r="AM20" s="77">
        <f t="shared" si="3"/>
        <v>32843.340000000004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20375.93</v>
      </c>
      <c r="BJ20" s="78">
        <f t="shared" si="3"/>
        <v>0</v>
      </c>
      <c r="BK20" s="77">
        <f t="shared" si="3"/>
        <v>0</v>
      </c>
      <c r="BL20" s="98">
        <f t="shared" si="3"/>
        <v>1050</v>
      </c>
      <c r="BM20" s="78">
        <f t="shared" si="3"/>
        <v>0</v>
      </c>
      <c r="BN20" s="77">
        <f t="shared" si="3"/>
        <v>1050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651314.63</v>
      </c>
      <c r="BW20" s="77">
        <f>BW10+BW11+BW12+BW13+BW14+BW15+BW16+BW17+BW18+BW19</f>
        <v>0</v>
      </c>
      <c r="BX20" s="95">
        <f>BX10+BX11+BX12+BX13+BX14+BX15+BX16+BX17+BX18+BX19</f>
        <v>753116.0399999999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4500</v>
      </c>
      <c r="E24" s="89">
        <v>0</v>
      </c>
      <c r="F24" s="90">
        <v>15688.810000000001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68756.39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7886.97</v>
      </c>
      <c r="V24" s="97"/>
      <c r="W24" s="89"/>
      <c r="X24" s="101"/>
      <c r="Y24" s="97">
        <v>156168.33000000002</v>
      </c>
      <c r="Z24" s="89">
        <v>0</v>
      </c>
      <c r="AA24" s="101">
        <v>212887.82</v>
      </c>
      <c r="AB24" s="97">
        <v>0</v>
      </c>
      <c r="AC24" s="89">
        <v>0</v>
      </c>
      <c r="AD24" s="101">
        <v>234.36</v>
      </c>
      <c r="AE24" s="97">
        <v>0</v>
      </c>
      <c r="AF24" s="89">
        <v>0</v>
      </c>
      <c r="AG24" s="101">
        <v>0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160668.33000000002</v>
      </c>
      <c r="BW24" s="77">
        <f t="shared" si="4"/>
        <v>0</v>
      </c>
      <c r="BX24" s="79">
        <f t="shared" si="4"/>
        <v>305454.35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>
        <v>0</v>
      </c>
      <c r="BA25" s="89">
        <v>0</v>
      </c>
      <c r="BB25" s="101">
        <v>0</v>
      </c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>
        <v>0</v>
      </c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12000</v>
      </c>
      <c r="E27" s="89">
        <v>0</v>
      </c>
      <c r="F27" s="90">
        <v>15660</v>
      </c>
      <c r="G27" s="88"/>
      <c r="H27" s="89"/>
      <c r="I27" s="90"/>
      <c r="J27" s="97">
        <v>0</v>
      </c>
      <c r="K27" s="89">
        <v>0</v>
      </c>
      <c r="L27" s="101">
        <v>393.18</v>
      </c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>
        <v>0</v>
      </c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12000</v>
      </c>
      <c r="BW27" s="77">
        <f t="shared" si="4"/>
        <v>0</v>
      </c>
      <c r="BX27" s="79">
        <f t="shared" si="4"/>
        <v>16053.18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16500</v>
      </c>
      <c r="E28" s="78">
        <f t="shared" si="5"/>
        <v>0</v>
      </c>
      <c r="F28" s="79">
        <f t="shared" si="5"/>
        <v>31348.81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393.18</v>
      </c>
      <c r="M28" s="98">
        <f t="shared" si="5"/>
        <v>0</v>
      </c>
      <c r="N28" s="78">
        <f t="shared" si="5"/>
        <v>0</v>
      </c>
      <c r="O28" s="77">
        <f t="shared" si="5"/>
        <v>68756.39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7886.97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156168.33000000002</v>
      </c>
      <c r="Z28" s="78">
        <f t="shared" si="5"/>
        <v>0</v>
      </c>
      <c r="AA28" s="77">
        <f t="shared" si="5"/>
        <v>212887.82</v>
      </c>
      <c r="AB28" s="98">
        <f t="shared" si="5"/>
        <v>0</v>
      </c>
      <c r="AC28" s="78">
        <f t="shared" si="5"/>
        <v>0</v>
      </c>
      <c r="AD28" s="77">
        <f t="shared" si="5"/>
        <v>234.36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172668.33000000002</v>
      </c>
      <c r="BW28" s="77">
        <f>BW23+BW24+BW25+BW26+BW27</f>
        <v>0</v>
      </c>
      <c r="BX28" s="95">
        <f>BX23+BX24+BX25+BX26+BX27</f>
        <v>321507.52999999997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8950</v>
      </c>
      <c r="BM40" s="89">
        <v>0</v>
      </c>
      <c r="BN40" s="101">
        <v>8950</v>
      </c>
      <c r="BO40" s="97"/>
      <c r="BP40" s="89"/>
      <c r="BQ40" s="101"/>
      <c r="BR40" s="97"/>
      <c r="BS40" s="89"/>
      <c r="BT40" s="101"/>
      <c r="BU40" s="76"/>
      <c r="BV40" s="85">
        <f t="shared" si="10"/>
        <v>8950</v>
      </c>
      <c r="BW40" s="77">
        <f t="shared" si="10"/>
        <v>0</v>
      </c>
      <c r="BX40" s="79">
        <f t="shared" si="10"/>
        <v>8950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8950</v>
      </c>
      <c r="BM42" s="78">
        <f t="shared" si="12"/>
        <v>0</v>
      </c>
      <c r="BN42" s="77">
        <f t="shared" si="12"/>
        <v>8950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8950</v>
      </c>
      <c r="BW42" s="77">
        <f>BW38+BW39+BW40+BW41</f>
        <v>0</v>
      </c>
      <c r="BX42" s="95">
        <f>BX38+BX39+BX40+BX41</f>
        <v>8950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375000</v>
      </c>
      <c r="BS49" s="89">
        <v>0</v>
      </c>
      <c r="BT49" s="101">
        <v>403151.64</v>
      </c>
      <c r="BU49" s="76"/>
      <c r="BV49" s="85">
        <f aca="true" t="shared" si="15" ref="BV49:BX50">D49+G49+J49+M49+P49+S49+V49+Y49+AB49+AE49+AH49+AK49+AN49+AQ49+AT49+AW49+AZ49+BC49+BF49+BI49+BL49+BO49+BR49</f>
        <v>375000</v>
      </c>
      <c r="BW49" s="77">
        <f t="shared" si="15"/>
        <v>0</v>
      </c>
      <c r="BX49" s="79">
        <f t="shared" si="15"/>
        <v>403151.64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17000</v>
      </c>
      <c r="BS50" s="89">
        <v>0</v>
      </c>
      <c r="BT50" s="101">
        <v>22126.9</v>
      </c>
      <c r="BU50" s="76"/>
      <c r="BV50" s="85">
        <f t="shared" si="15"/>
        <v>17000</v>
      </c>
      <c r="BW50" s="77">
        <f t="shared" si="15"/>
        <v>0</v>
      </c>
      <c r="BX50" s="79">
        <f t="shared" si="15"/>
        <v>22126.9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392000</v>
      </c>
      <c r="BS51" s="78">
        <f>BS49+BS50</f>
        <v>0</v>
      </c>
      <c r="BT51" s="77">
        <f>BT49+BT50</f>
        <v>425278.54000000004</v>
      </c>
      <c r="BU51" s="85"/>
      <c r="BV51" s="85">
        <f>BV49+BV50</f>
        <v>392000</v>
      </c>
      <c r="BW51" s="77">
        <f>BW49+BW50</f>
        <v>0</v>
      </c>
      <c r="BX51" s="95">
        <f>BX49+BX50</f>
        <v>425278.54000000004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458538.7</v>
      </c>
      <c r="E53" s="86">
        <f t="shared" si="18"/>
        <v>0</v>
      </c>
      <c r="F53" s="86">
        <f t="shared" si="18"/>
        <v>561032.2300000001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100</v>
      </c>
      <c r="K53" s="86">
        <f t="shared" si="18"/>
        <v>0</v>
      </c>
      <c r="L53" s="86">
        <f t="shared" si="18"/>
        <v>493.18</v>
      </c>
      <c r="M53" s="86">
        <f t="shared" si="18"/>
        <v>32100</v>
      </c>
      <c r="N53" s="86">
        <f t="shared" si="18"/>
        <v>0</v>
      </c>
      <c r="O53" s="86">
        <f t="shared" si="18"/>
        <v>106384.23000000001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2000</v>
      </c>
      <c r="T53" s="86">
        <f t="shared" si="18"/>
        <v>0</v>
      </c>
      <c r="U53" s="86">
        <f t="shared" si="18"/>
        <v>9886.970000000001</v>
      </c>
      <c r="V53" s="86">
        <f t="shared" si="18"/>
        <v>6000</v>
      </c>
      <c r="W53" s="86">
        <f t="shared" si="18"/>
        <v>0</v>
      </c>
      <c r="X53" s="86">
        <f t="shared" si="18"/>
        <v>6000</v>
      </c>
      <c r="Y53" s="86">
        <f t="shared" si="18"/>
        <v>156168.33000000002</v>
      </c>
      <c r="Z53" s="86">
        <f t="shared" si="18"/>
        <v>0</v>
      </c>
      <c r="AA53" s="86">
        <f t="shared" si="18"/>
        <v>212887.82</v>
      </c>
      <c r="AB53" s="86">
        <f t="shared" si="18"/>
        <v>112000</v>
      </c>
      <c r="AC53" s="86">
        <f t="shared" si="18"/>
        <v>0</v>
      </c>
      <c r="AD53" s="86">
        <f t="shared" si="18"/>
        <v>123020.64</v>
      </c>
      <c r="AE53" s="86">
        <f t="shared" si="18"/>
        <v>15450</v>
      </c>
      <c r="AF53" s="86">
        <f t="shared" si="18"/>
        <v>0</v>
      </c>
      <c r="AG53" s="86">
        <f t="shared" si="18"/>
        <v>21025.16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20200</v>
      </c>
      <c r="AL53" s="86">
        <f t="shared" si="19"/>
        <v>0</v>
      </c>
      <c r="AM53" s="86">
        <f t="shared" si="19"/>
        <v>32843.340000000004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20375.93</v>
      </c>
      <c r="BJ53" s="86">
        <f t="shared" si="19"/>
        <v>0</v>
      </c>
      <c r="BK53" s="86">
        <f t="shared" si="19"/>
        <v>0</v>
      </c>
      <c r="BL53" s="86">
        <f t="shared" si="19"/>
        <v>10000</v>
      </c>
      <c r="BM53" s="86">
        <f t="shared" si="19"/>
        <v>0</v>
      </c>
      <c r="BN53" s="86">
        <f t="shared" si="19"/>
        <v>10000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392000</v>
      </c>
      <c r="BS53" s="86">
        <f t="shared" si="19"/>
        <v>0</v>
      </c>
      <c r="BT53" s="86">
        <f t="shared" si="19"/>
        <v>425278.54000000004</v>
      </c>
      <c r="BU53" s="86">
        <f>BU8</f>
        <v>0</v>
      </c>
      <c r="BV53" s="102">
        <f>BV8+BV20+BV28+BV35+BV42+BV46+BV51</f>
        <v>1224932.96</v>
      </c>
      <c r="BW53" s="87">
        <f>BW20+BW28+BW35+BW42+BW46+BW51</f>
        <v>0</v>
      </c>
      <c r="BX53" s="87">
        <f>BX20+BX28+BX35+BX42+BX46+BX51</f>
        <v>1508852.1099999999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156835</v>
      </c>
      <c r="E10" s="89">
        <v>0</v>
      </c>
      <c r="F10" s="90"/>
      <c r="G10" s="88"/>
      <c r="H10" s="89"/>
      <c r="I10" s="90"/>
      <c r="J10" s="97"/>
      <c r="K10" s="89"/>
      <c r="L10" s="101"/>
      <c r="M10" s="91">
        <v>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156835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16390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16390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186085.99</v>
      </c>
      <c r="E12" s="89">
        <v>0</v>
      </c>
      <c r="F12" s="90"/>
      <c r="G12" s="88"/>
      <c r="H12" s="89"/>
      <c r="I12" s="90"/>
      <c r="J12" s="97">
        <v>300</v>
      </c>
      <c r="K12" s="89">
        <v>0</v>
      </c>
      <c r="L12" s="101"/>
      <c r="M12" s="91">
        <v>32100</v>
      </c>
      <c r="N12" s="89">
        <v>0</v>
      </c>
      <c r="O12" s="90"/>
      <c r="P12" s="91">
        <v>0</v>
      </c>
      <c r="Q12" s="89">
        <v>0</v>
      </c>
      <c r="R12" s="90"/>
      <c r="S12" s="91">
        <v>0</v>
      </c>
      <c r="T12" s="89">
        <v>0</v>
      </c>
      <c r="U12" s="90"/>
      <c r="V12" s="91">
        <v>6000</v>
      </c>
      <c r="W12" s="89">
        <v>0</v>
      </c>
      <c r="X12" s="90"/>
      <c r="Y12" s="91">
        <v>0</v>
      </c>
      <c r="Z12" s="89">
        <v>0</v>
      </c>
      <c r="AA12" s="90"/>
      <c r="AB12" s="91">
        <v>112000</v>
      </c>
      <c r="AC12" s="89">
        <v>0</v>
      </c>
      <c r="AD12" s="90"/>
      <c r="AE12" s="91">
        <v>18000</v>
      </c>
      <c r="AF12" s="89">
        <v>0</v>
      </c>
      <c r="AG12" s="90"/>
      <c r="AH12" s="91"/>
      <c r="AI12" s="89"/>
      <c r="AJ12" s="90"/>
      <c r="AK12" s="91">
        <v>0</v>
      </c>
      <c r="AL12" s="89">
        <v>0</v>
      </c>
      <c r="AM12" s="90"/>
      <c r="AN12" s="91">
        <v>0</v>
      </c>
      <c r="AO12" s="89">
        <v>0</v>
      </c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354485.99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50000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0</v>
      </c>
      <c r="N13" s="89">
        <v>0</v>
      </c>
      <c r="O13" s="90"/>
      <c r="P13" s="91">
        <v>0</v>
      </c>
      <c r="Q13" s="89">
        <v>0</v>
      </c>
      <c r="R13" s="90"/>
      <c r="S13" s="91">
        <v>3000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18200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71200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900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900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8300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>
        <v>0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19060.01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27360.01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419610.99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300</v>
      </c>
      <c r="K20" s="78">
        <f t="shared" si="1"/>
        <v>0</v>
      </c>
      <c r="L20" s="77">
        <f t="shared" si="1"/>
        <v>0</v>
      </c>
      <c r="M20" s="98">
        <f t="shared" si="1"/>
        <v>32100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3000</v>
      </c>
      <c r="T20" s="78">
        <f t="shared" si="1"/>
        <v>0</v>
      </c>
      <c r="U20" s="77">
        <f t="shared" si="1"/>
        <v>0</v>
      </c>
      <c r="V20" s="98">
        <f t="shared" si="1"/>
        <v>6000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112000</v>
      </c>
      <c r="AC20" s="78">
        <f t="shared" si="1"/>
        <v>0</v>
      </c>
      <c r="AD20" s="77">
        <f t="shared" si="1"/>
        <v>0</v>
      </c>
      <c r="AE20" s="98">
        <f t="shared" si="1"/>
        <v>18000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18200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19060.01</v>
      </c>
      <c r="BJ20" s="78">
        <f t="shared" si="1"/>
        <v>0</v>
      </c>
      <c r="BK20" s="77">
        <f t="shared" si="1"/>
        <v>0</v>
      </c>
      <c r="BL20" s="98">
        <f t="shared" si="1"/>
        <v>900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629171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4500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55000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59500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>
        <v>0</v>
      </c>
      <c r="BA25" s="89">
        <v>0</v>
      </c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12000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12000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16500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55000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71500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9110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9110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9110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9110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375000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375000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17000</v>
      </c>
      <c r="BS50" s="89">
        <v>0</v>
      </c>
      <c r="BT50" s="101"/>
      <c r="BU50" s="76"/>
      <c r="BV50" s="85">
        <f t="shared" si="9"/>
        <v>17000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392000</v>
      </c>
      <c r="BS51" s="78">
        <f>BS49+BS50</f>
        <v>0</v>
      </c>
      <c r="BT51" s="77">
        <f>BT49+BT50</f>
        <v>0</v>
      </c>
      <c r="BU51" s="85"/>
      <c r="BV51" s="85">
        <f>BV49+BV50</f>
        <v>392000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436110.99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300</v>
      </c>
      <c r="K53" s="86">
        <f t="shared" si="11"/>
        <v>0</v>
      </c>
      <c r="L53" s="86">
        <f t="shared" si="11"/>
        <v>0</v>
      </c>
      <c r="M53" s="86">
        <f t="shared" si="11"/>
        <v>32100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3000</v>
      </c>
      <c r="T53" s="86">
        <f t="shared" si="11"/>
        <v>0</v>
      </c>
      <c r="U53" s="86">
        <f t="shared" si="11"/>
        <v>0</v>
      </c>
      <c r="V53" s="86">
        <f t="shared" si="11"/>
        <v>6000</v>
      </c>
      <c r="W53" s="86">
        <f t="shared" si="11"/>
        <v>0</v>
      </c>
      <c r="X53" s="86">
        <f t="shared" si="11"/>
        <v>0</v>
      </c>
      <c r="Y53" s="86">
        <f t="shared" si="11"/>
        <v>55000</v>
      </c>
      <c r="Z53" s="86">
        <f t="shared" si="11"/>
        <v>0</v>
      </c>
      <c r="AA53" s="86">
        <f t="shared" si="11"/>
        <v>0</v>
      </c>
      <c r="AB53" s="86">
        <f t="shared" si="11"/>
        <v>112000</v>
      </c>
      <c r="AC53" s="86">
        <f t="shared" si="11"/>
        <v>0</v>
      </c>
      <c r="AD53" s="86">
        <f t="shared" si="11"/>
        <v>0</v>
      </c>
      <c r="AE53" s="86">
        <f t="shared" si="11"/>
        <v>18000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18200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19060.01</v>
      </c>
      <c r="BJ53" s="86">
        <f t="shared" si="11"/>
        <v>0</v>
      </c>
      <c r="BK53" s="86">
        <f t="shared" si="11"/>
        <v>0</v>
      </c>
      <c r="BL53" s="86">
        <f t="shared" si="11"/>
        <v>10010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392000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1101781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156835</v>
      </c>
      <c r="E10" s="89">
        <v>0</v>
      </c>
      <c r="F10" s="90"/>
      <c r="G10" s="88"/>
      <c r="H10" s="89"/>
      <c r="I10" s="90"/>
      <c r="J10" s="97"/>
      <c r="K10" s="89"/>
      <c r="L10" s="101"/>
      <c r="M10" s="91">
        <v>0</v>
      </c>
      <c r="N10" s="89">
        <v>0</v>
      </c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156835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16590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16590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187808.43</v>
      </c>
      <c r="E12" s="89">
        <v>0</v>
      </c>
      <c r="F12" s="90"/>
      <c r="G12" s="88"/>
      <c r="H12" s="89"/>
      <c r="I12" s="90"/>
      <c r="J12" s="97">
        <v>300</v>
      </c>
      <c r="K12" s="89">
        <v>0</v>
      </c>
      <c r="L12" s="101"/>
      <c r="M12" s="91">
        <v>32100</v>
      </c>
      <c r="N12" s="89">
        <v>0</v>
      </c>
      <c r="O12" s="90"/>
      <c r="P12" s="91">
        <v>0</v>
      </c>
      <c r="Q12" s="89">
        <v>0</v>
      </c>
      <c r="R12" s="90"/>
      <c r="S12" s="91">
        <v>0</v>
      </c>
      <c r="T12" s="89">
        <v>0</v>
      </c>
      <c r="U12" s="90"/>
      <c r="V12" s="91">
        <v>6000</v>
      </c>
      <c r="W12" s="89">
        <v>0</v>
      </c>
      <c r="X12" s="90"/>
      <c r="Y12" s="91">
        <v>0</v>
      </c>
      <c r="Z12" s="89">
        <v>0</v>
      </c>
      <c r="AA12" s="90"/>
      <c r="AB12" s="91">
        <v>112000</v>
      </c>
      <c r="AC12" s="89">
        <v>0</v>
      </c>
      <c r="AD12" s="90"/>
      <c r="AE12" s="91">
        <v>18000</v>
      </c>
      <c r="AF12" s="89">
        <v>0</v>
      </c>
      <c r="AG12" s="90"/>
      <c r="AH12" s="91"/>
      <c r="AI12" s="89"/>
      <c r="AJ12" s="90"/>
      <c r="AK12" s="91">
        <v>0</v>
      </c>
      <c r="AL12" s="89">
        <v>0</v>
      </c>
      <c r="AM12" s="90"/>
      <c r="AN12" s="91">
        <v>0</v>
      </c>
      <c r="AO12" s="89">
        <v>0</v>
      </c>
      <c r="AP12" s="90"/>
      <c r="AQ12" s="91">
        <v>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356208.43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50000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0</v>
      </c>
      <c r="N13" s="89">
        <v>0</v>
      </c>
      <c r="O13" s="90"/>
      <c r="P13" s="91">
        <v>0</v>
      </c>
      <c r="Q13" s="89">
        <v>0</v>
      </c>
      <c r="R13" s="90"/>
      <c r="S13" s="91">
        <v>3000</v>
      </c>
      <c r="T13" s="89">
        <v>0</v>
      </c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/>
      <c r="AE13" s="91"/>
      <c r="AF13" s="89"/>
      <c r="AG13" s="90"/>
      <c r="AH13" s="91">
        <v>0</v>
      </c>
      <c r="AI13" s="89">
        <v>0</v>
      </c>
      <c r="AJ13" s="90"/>
      <c r="AK13" s="91">
        <v>18200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71200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750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750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2000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2000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8300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>
        <v>0</v>
      </c>
      <c r="W19" s="89">
        <v>0</v>
      </c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19235.57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27535.57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421533.43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300</v>
      </c>
      <c r="K20" s="78">
        <f t="shared" si="1"/>
        <v>0</v>
      </c>
      <c r="L20" s="77">
        <f t="shared" si="1"/>
        <v>0</v>
      </c>
      <c r="M20" s="98">
        <f t="shared" si="1"/>
        <v>32100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3000</v>
      </c>
      <c r="T20" s="78">
        <f t="shared" si="1"/>
        <v>0</v>
      </c>
      <c r="U20" s="77">
        <f t="shared" si="1"/>
        <v>0</v>
      </c>
      <c r="V20" s="98">
        <f t="shared" si="1"/>
        <v>6000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112000</v>
      </c>
      <c r="AC20" s="78">
        <f t="shared" si="1"/>
        <v>0</v>
      </c>
      <c r="AD20" s="77">
        <f t="shared" si="1"/>
        <v>0</v>
      </c>
      <c r="AE20" s="98">
        <f t="shared" si="1"/>
        <v>18000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18200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19235.57</v>
      </c>
      <c r="BJ20" s="78">
        <f t="shared" si="1"/>
        <v>0</v>
      </c>
      <c r="BK20" s="77">
        <f t="shared" si="1"/>
        <v>0</v>
      </c>
      <c r="BL20" s="98">
        <f t="shared" si="1"/>
        <v>750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631118.9999999999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4500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50000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54500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>
        <v>0</v>
      </c>
      <c r="BA25" s="89">
        <v>0</v>
      </c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>
        <v>0</v>
      </c>
      <c r="Z26" s="89">
        <v>0</v>
      </c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12000</v>
      </c>
      <c r="E27" s="89">
        <v>0</v>
      </c>
      <c r="F27" s="90"/>
      <c r="G27" s="88"/>
      <c r="H27" s="89"/>
      <c r="I27" s="90"/>
      <c r="J27" s="97">
        <v>0</v>
      </c>
      <c r="K27" s="89">
        <v>0</v>
      </c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>
        <v>0</v>
      </c>
      <c r="Z27" s="89">
        <v>0</v>
      </c>
      <c r="AA27" s="101"/>
      <c r="AB27" s="97"/>
      <c r="AC27" s="89"/>
      <c r="AD27" s="101"/>
      <c r="AE27" s="97">
        <v>0</v>
      </c>
      <c r="AF27" s="89">
        <v>0</v>
      </c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12000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16500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50000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66500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9270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9270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9270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9270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375000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375000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17000</v>
      </c>
      <c r="BS50" s="89">
        <v>0</v>
      </c>
      <c r="BT50" s="101"/>
      <c r="BU50" s="76"/>
      <c r="BV50" s="85">
        <f t="shared" si="9"/>
        <v>17000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392000</v>
      </c>
      <c r="BS51" s="78">
        <f>BS49+BS50</f>
        <v>0</v>
      </c>
      <c r="BT51" s="77">
        <f>BT49+BT50</f>
        <v>0</v>
      </c>
      <c r="BU51" s="85"/>
      <c r="BV51" s="85">
        <f>BV49+BV50</f>
        <v>392000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438033.43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300</v>
      </c>
      <c r="K53" s="86">
        <f t="shared" si="11"/>
        <v>0</v>
      </c>
      <c r="L53" s="86">
        <f t="shared" si="11"/>
        <v>0</v>
      </c>
      <c r="M53" s="86">
        <f t="shared" si="11"/>
        <v>32100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3000</v>
      </c>
      <c r="T53" s="86">
        <f t="shared" si="11"/>
        <v>0</v>
      </c>
      <c r="U53" s="86">
        <f t="shared" si="11"/>
        <v>0</v>
      </c>
      <c r="V53" s="86">
        <f t="shared" si="11"/>
        <v>6000</v>
      </c>
      <c r="W53" s="86">
        <f t="shared" si="11"/>
        <v>0</v>
      </c>
      <c r="X53" s="86">
        <f t="shared" si="11"/>
        <v>0</v>
      </c>
      <c r="Y53" s="86">
        <f t="shared" si="11"/>
        <v>50000</v>
      </c>
      <c r="Z53" s="86">
        <f t="shared" si="11"/>
        <v>0</v>
      </c>
      <c r="AA53" s="86">
        <f t="shared" si="11"/>
        <v>0</v>
      </c>
      <c r="AB53" s="86">
        <f t="shared" si="11"/>
        <v>112000</v>
      </c>
      <c r="AC53" s="86">
        <f t="shared" si="11"/>
        <v>0</v>
      </c>
      <c r="AD53" s="86">
        <f t="shared" si="11"/>
        <v>0</v>
      </c>
      <c r="AE53" s="86">
        <f t="shared" si="11"/>
        <v>18000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18200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19235.57</v>
      </c>
      <c r="BJ53" s="86">
        <f t="shared" si="11"/>
        <v>0</v>
      </c>
      <c r="BK53" s="86">
        <f t="shared" si="11"/>
        <v>0</v>
      </c>
      <c r="BL53" s="86">
        <f t="shared" si="11"/>
        <v>10020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392000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1098889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2022-03-09T12:09:02Z</dcterms:modified>
  <cp:category/>
  <cp:version/>
  <cp:contentType/>
  <cp:contentStatus/>
</cp:coreProperties>
</file>