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<sst xmlns="http://schemas.openxmlformats.org/spreadsheetml/2006/main" count="870" uniqueCount="151">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</sst>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374527.23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375400</v>
      </c>
      <c r="E10" s="45">
        <v>440391.15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128280</v>
      </c>
      <c r="E14" s="45">
        <v>133822.96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503680</v>
      </c>
      <c r="E16" s="51">
        <f>E10+E11+E12+E13+E14+E15</f>
        <v>574214.11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41310</v>
      </c>
      <c r="E18" s="45">
        <v>64730.58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41310</v>
      </c>
      <c r="E23" s="51">
        <f>E18+E19+E20+E21+E22</f>
        <v>64730.58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60700</v>
      </c>
      <c r="E25" s="45">
        <v>63472.18</v>
      </c>
    </row>
    <row r="26" spans="2:5" ht="15">
      <c r="B26" s="13">
        <v>30200</v>
      </c>
      <c r="C26" s="54" t="s">
        <v>28</v>
      </c>
      <c r="D26" s="39">
        <v>100</v>
      </c>
      <c r="E26" s="45">
        <v>100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18750</v>
      </c>
      <c r="E29" s="50">
        <v>39046.49</v>
      </c>
    </row>
    <row r="30" spans="2:5" ht="15.75" thickBot="1">
      <c r="B30" s="16">
        <v>30000</v>
      </c>
      <c r="C30" s="15" t="s">
        <v>32</v>
      </c>
      <c r="D30" s="48">
        <f>D25+D26+D27+D28+D29</f>
        <v>79550</v>
      </c>
      <c r="E30" s="51">
        <f>E25+E26+E27+E28+E29</f>
        <v>102618.67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302416</v>
      </c>
      <c r="E33" s="59">
        <v>339013.9</v>
      </c>
    </row>
    <row r="34" spans="2:5" ht="15">
      <c r="B34" s="13">
        <v>40300</v>
      </c>
      <c r="C34" s="54" t="s">
        <v>37</v>
      </c>
      <c r="D34" s="61">
        <v>0</v>
      </c>
      <c r="E34" s="45">
        <v>169350.01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5000</v>
      </c>
      <c r="E36" s="50">
        <v>5000</v>
      </c>
    </row>
    <row r="37" spans="2:5" ht="15.75" thickBot="1">
      <c r="B37" s="16">
        <v>40000</v>
      </c>
      <c r="C37" s="15" t="s">
        <v>40</v>
      </c>
      <c r="D37" s="48">
        <f>D32+D33+D34+D35+D36</f>
        <v>307416</v>
      </c>
      <c r="E37" s="51">
        <f>E32+E33+E34+E35+E36</f>
        <v>513363.91000000003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365000</v>
      </c>
      <c r="E54" s="45">
        <v>366604.35</v>
      </c>
    </row>
    <row r="55" spans="2:5" ht="15">
      <c r="B55" s="13">
        <v>90200</v>
      </c>
      <c r="C55" s="54" t="s">
        <v>62</v>
      </c>
      <c r="D55" s="61">
        <v>17000</v>
      </c>
      <c r="E55" s="62">
        <v>31148.989999999998</v>
      </c>
    </row>
    <row r="56" spans="2:5" ht="15.75" thickBot="1">
      <c r="B56" s="16">
        <v>90000</v>
      </c>
      <c r="C56" s="15" t="s">
        <v>63</v>
      </c>
      <c r="D56" s="48">
        <f>D54+D55</f>
        <v>382000</v>
      </c>
      <c r="E56" s="51">
        <f>E54+E55</f>
        <v>397753.33999999997</v>
      </c>
    </row>
    <row r="57" spans="2:5" ht="16.5" thickBot="1" thickTop="1">
      <c r="B57" s="109" t="s">
        <v>64</v>
      </c>
      <c r="C57" s="110"/>
      <c r="D57" s="52">
        <f>D16+D23+D30+D37+D43+D49+D52+D56</f>
        <v>1313956</v>
      </c>
      <c r="E57" s="55">
        <f>E16+E23+E30+E37+E43+E49+E52+E56</f>
        <v>1652680.6099999999</v>
      </c>
    </row>
    <row r="58" spans="2:5" ht="16.5" thickBot="1" thickTop="1">
      <c r="B58" s="109" t="s">
        <v>65</v>
      </c>
      <c r="C58" s="110"/>
      <c r="D58" s="52">
        <f>D57+D5+D6+D7+D8</f>
        <v>1313956</v>
      </c>
      <c r="E58" s="55">
        <f>E57+E5+E6+E7+E8</f>
        <v>2027207.8399999999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374900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128280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503180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36350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36350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60700</v>
      </c>
      <c r="E25" s="45"/>
    </row>
    <row r="26" spans="2:5" ht="15">
      <c r="B26" s="13">
        <v>30200</v>
      </c>
      <c r="C26" s="54" t="s">
        <v>28</v>
      </c>
      <c r="D26" s="39">
        <v>100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18750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79550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365000</v>
      </c>
      <c r="E54" s="45"/>
    </row>
    <row r="55" spans="2:5" ht="15">
      <c r="B55" s="13">
        <v>90200</v>
      </c>
      <c r="C55" s="54" t="s">
        <v>62</v>
      </c>
      <c r="D55" s="61">
        <v>17000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1056080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1056080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369900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128280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498180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41320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41320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60700</v>
      </c>
      <c r="E25" s="45"/>
    </row>
    <row r="26" spans="2:5" ht="15">
      <c r="B26" s="13">
        <v>30200</v>
      </c>
      <c r="C26" s="54" t="s">
        <v>28</v>
      </c>
      <c r="D26" s="39">
        <v>100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18750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79550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365000</v>
      </c>
      <c r="E54" s="45"/>
    </row>
    <row r="55" spans="2:5" ht="15">
      <c r="B55" s="13">
        <v>90200</v>
      </c>
      <c r="C55" s="54" t="s">
        <v>62</v>
      </c>
      <c r="D55" s="61">
        <v>17000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1056050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1056050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143735</v>
      </c>
      <c r="E10" s="89">
        <v>0</v>
      </c>
      <c r="F10" s="90">
        <v>145295</v>
      </c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143735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145295</v>
      </c>
    </row>
    <row r="11" spans="2:76" ht="15">
      <c r="B11" s="13">
        <v>102</v>
      </c>
      <c r="C11" s="25" t="s">
        <v>92</v>
      </c>
      <c r="D11" s="88">
        <v>13690</v>
      </c>
      <c r="E11" s="89">
        <v>0</v>
      </c>
      <c r="F11" s="90">
        <v>13690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13690</v>
      </c>
      <c r="BW11" s="77">
        <f t="shared" si="1"/>
        <v>0</v>
      </c>
      <c r="BX11" s="79">
        <f t="shared" si="2"/>
        <v>13690</v>
      </c>
    </row>
    <row r="12" spans="2:76" ht="15">
      <c r="B12" s="13">
        <v>103</v>
      </c>
      <c r="C12" s="25" t="s">
        <v>93</v>
      </c>
      <c r="D12" s="88">
        <v>166510</v>
      </c>
      <c r="E12" s="89">
        <v>0</v>
      </c>
      <c r="F12" s="90">
        <v>216778.25999999998</v>
      </c>
      <c r="G12" s="88"/>
      <c r="H12" s="89"/>
      <c r="I12" s="90"/>
      <c r="J12" s="97">
        <v>300</v>
      </c>
      <c r="K12" s="89">
        <v>0</v>
      </c>
      <c r="L12" s="101">
        <v>300</v>
      </c>
      <c r="M12" s="91">
        <v>31750</v>
      </c>
      <c r="N12" s="89">
        <v>0</v>
      </c>
      <c r="O12" s="90">
        <v>50309.880000000005</v>
      </c>
      <c r="P12" s="91">
        <v>0</v>
      </c>
      <c r="Q12" s="89">
        <v>0</v>
      </c>
      <c r="R12" s="90">
        <v>0</v>
      </c>
      <c r="S12" s="91">
        <v>0</v>
      </c>
      <c r="T12" s="89">
        <v>0</v>
      </c>
      <c r="U12" s="90">
        <v>0</v>
      </c>
      <c r="V12" s="91">
        <v>6000</v>
      </c>
      <c r="W12" s="89">
        <v>0</v>
      </c>
      <c r="X12" s="90">
        <v>6000</v>
      </c>
      <c r="Y12" s="91">
        <v>0</v>
      </c>
      <c r="Z12" s="89">
        <v>0</v>
      </c>
      <c r="AA12" s="90">
        <v>0</v>
      </c>
      <c r="AB12" s="91">
        <v>112304</v>
      </c>
      <c r="AC12" s="89">
        <v>0</v>
      </c>
      <c r="AD12" s="90">
        <v>163844.97</v>
      </c>
      <c r="AE12" s="91">
        <v>22000</v>
      </c>
      <c r="AF12" s="89">
        <v>0</v>
      </c>
      <c r="AG12" s="90">
        <v>28257.190000000002</v>
      </c>
      <c r="AH12" s="91"/>
      <c r="AI12" s="89"/>
      <c r="AJ12" s="90"/>
      <c r="AK12" s="91">
        <v>1500</v>
      </c>
      <c r="AL12" s="89">
        <v>0</v>
      </c>
      <c r="AM12" s="90">
        <v>2500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340364</v>
      </c>
      <c r="BW12" s="77">
        <f t="shared" si="1"/>
        <v>0</v>
      </c>
      <c r="BX12" s="79">
        <f t="shared" si="2"/>
        <v>467990.3</v>
      </c>
    </row>
    <row r="13" spans="2:76" ht="15">
      <c r="B13" s="13">
        <v>104</v>
      </c>
      <c r="C13" s="25" t="s">
        <v>19</v>
      </c>
      <c r="D13" s="88">
        <v>65200</v>
      </c>
      <c r="E13" s="89">
        <v>0</v>
      </c>
      <c r="F13" s="90">
        <v>99234.70999999999</v>
      </c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>
        <v>0</v>
      </c>
      <c r="P13" s="91">
        <v>0</v>
      </c>
      <c r="Q13" s="89">
        <v>0</v>
      </c>
      <c r="R13" s="90">
        <v>0</v>
      </c>
      <c r="S13" s="91">
        <v>3000</v>
      </c>
      <c r="T13" s="89">
        <v>0</v>
      </c>
      <c r="U13" s="90">
        <v>3000</v>
      </c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500</v>
      </c>
      <c r="AE13" s="91"/>
      <c r="AF13" s="89"/>
      <c r="AG13" s="90"/>
      <c r="AH13" s="91"/>
      <c r="AI13" s="89"/>
      <c r="AJ13" s="90"/>
      <c r="AK13" s="91">
        <v>16200</v>
      </c>
      <c r="AL13" s="89">
        <v>0</v>
      </c>
      <c r="AM13" s="90">
        <v>29883.83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84400</v>
      </c>
      <c r="BW13" s="77">
        <f t="shared" si="1"/>
        <v>0</v>
      </c>
      <c r="BX13" s="79">
        <f t="shared" si="2"/>
        <v>132618.53999999998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1210</v>
      </c>
      <c r="BM16" s="89">
        <v>0</v>
      </c>
      <c r="BN16" s="90">
        <v>1210</v>
      </c>
      <c r="BO16" s="91"/>
      <c r="BP16" s="89"/>
      <c r="BQ16" s="90"/>
      <c r="BR16" s="97"/>
      <c r="BS16" s="89"/>
      <c r="BT16" s="101"/>
      <c r="BU16" s="76"/>
      <c r="BV16" s="85">
        <f t="shared" si="0"/>
        <v>1210</v>
      </c>
      <c r="BW16" s="77">
        <f t="shared" si="1"/>
        <v>0</v>
      </c>
      <c r="BX16" s="79">
        <f t="shared" si="2"/>
        <v>1210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>
        <v>2954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1"/>
        <v>0</v>
      </c>
      <c r="BX18" s="79">
        <f t="shared" si="2"/>
        <v>2954</v>
      </c>
    </row>
    <row r="19" spans="2:76" ht="15">
      <c r="B19" s="13">
        <v>110</v>
      </c>
      <c r="C19" s="25" t="s">
        <v>98</v>
      </c>
      <c r="D19" s="88">
        <v>8300</v>
      </c>
      <c r="E19" s="89">
        <v>0</v>
      </c>
      <c r="F19" s="90">
        <v>8960.88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1500</v>
      </c>
      <c r="W19" s="89">
        <v>0</v>
      </c>
      <c r="X19" s="101">
        <v>1500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20541</v>
      </c>
      <c r="BJ19" s="89">
        <v>0</v>
      </c>
      <c r="BK19" s="101">
        <v>2630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30341</v>
      </c>
      <c r="BW19" s="77">
        <f t="shared" si="1"/>
        <v>0</v>
      </c>
      <c r="BX19" s="79">
        <f t="shared" si="2"/>
        <v>13090.88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399435</v>
      </c>
      <c r="E20" s="78">
        <f t="shared" si="3"/>
        <v>0</v>
      </c>
      <c r="F20" s="79">
        <f t="shared" si="3"/>
        <v>486912.85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300</v>
      </c>
      <c r="K20" s="78">
        <f t="shared" si="3"/>
        <v>0</v>
      </c>
      <c r="L20" s="77">
        <f t="shared" si="3"/>
        <v>300</v>
      </c>
      <c r="M20" s="98">
        <f t="shared" si="3"/>
        <v>31750</v>
      </c>
      <c r="N20" s="78">
        <f t="shared" si="3"/>
        <v>0</v>
      </c>
      <c r="O20" s="77">
        <f t="shared" si="3"/>
        <v>50309.880000000005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3000</v>
      </c>
      <c r="T20" s="78">
        <f t="shared" si="3"/>
        <v>0</v>
      </c>
      <c r="U20" s="77">
        <f t="shared" si="3"/>
        <v>3000</v>
      </c>
      <c r="V20" s="98">
        <f t="shared" si="3"/>
        <v>7500</v>
      </c>
      <c r="W20" s="78">
        <f t="shared" si="3"/>
        <v>0</v>
      </c>
      <c r="X20" s="77">
        <f t="shared" si="3"/>
        <v>7500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112304</v>
      </c>
      <c r="AC20" s="78">
        <f t="shared" si="3"/>
        <v>0</v>
      </c>
      <c r="AD20" s="77">
        <f t="shared" si="3"/>
        <v>164344.97</v>
      </c>
      <c r="AE20" s="98">
        <f t="shared" si="3"/>
        <v>22000</v>
      </c>
      <c r="AF20" s="78">
        <f t="shared" si="3"/>
        <v>0</v>
      </c>
      <c r="AG20" s="77">
        <f t="shared" si="3"/>
        <v>28257.190000000002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17700</v>
      </c>
      <c r="AL20" s="78">
        <f t="shared" si="3"/>
        <v>0</v>
      </c>
      <c r="AM20" s="77">
        <f t="shared" si="3"/>
        <v>32383.83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20541</v>
      </c>
      <c r="BJ20" s="78">
        <f t="shared" si="3"/>
        <v>0</v>
      </c>
      <c r="BK20" s="77">
        <f t="shared" si="3"/>
        <v>2630</v>
      </c>
      <c r="BL20" s="98">
        <f t="shared" si="3"/>
        <v>1210</v>
      </c>
      <c r="BM20" s="78">
        <f t="shared" si="3"/>
        <v>0</v>
      </c>
      <c r="BN20" s="77">
        <f t="shared" si="3"/>
        <v>1210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615740</v>
      </c>
      <c r="BW20" s="77">
        <f>BW10+BW11+BW12+BW13+BW14+BW15+BW16+BW17+BW18+BW19</f>
        <v>0</v>
      </c>
      <c r="BX20" s="95">
        <f>BX10+BX11+BX12+BX13+BX14+BX15+BX16+BX17+BX18+BX19</f>
        <v>776848.7200000001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2000</v>
      </c>
      <c r="E24" s="89">
        <v>0</v>
      </c>
      <c r="F24" s="90">
        <v>7334.1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95597.77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6537.2</v>
      </c>
      <c r="V24" s="97"/>
      <c r="W24" s="89"/>
      <c r="X24" s="101"/>
      <c r="Y24" s="97">
        <v>302416</v>
      </c>
      <c r="Z24" s="89">
        <v>0</v>
      </c>
      <c r="AA24" s="101">
        <v>352911.65</v>
      </c>
      <c r="AB24" s="97">
        <v>0</v>
      </c>
      <c r="AC24" s="89">
        <v>0</v>
      </c>
      <c r="AD24" s="101">
        <v>13245.76</v>
      </c>
      <c r="AE24" s="97">
        <v>3000</v>
      </c>
      <c r="AF24" s="89">
        <v>0</v>
      </c>
      <c r="AG24" s="101">
        <v>8000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307416</v>
      </c>
      <c r="BW24" s="77">
        <f t="shared" si="4"/>
        <v>0</v>
      </c>
      <c r="BX24" s="79">
        <f t="shared" si="4"/>
        <v>483626.48000000004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6401.6900000000005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>
        <v>0</v>
      </c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6401.6900000000005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4275</v>
      </c>
      <c r="G27" s="88"/>
      <c r="H27" s="89"/>
      <c r="I27" s="90"/>
      <c r="J27" s="97">
        <v>0</v>
      </c>
      <c r="K27" s="89">
        <v>0</v>
      </c>
      <c r="L27" s="101">
        <v>393.18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4668.18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2000</v>
      </c>
      <c r="E28" s="78">
        <f t="shared" si="5"/>
        <v>0</v>
      </c>
      <c r="F28" s="79">
        <f t="shared" si="5"/>
        <v>11609.1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393.18</v>
      </c>
      <c r="M28" s="98">
        <f t="shared" si="5"/>
        <v>0</v>
      </c>
      <c r="N28" s="78">
        <f t="shared" si="5"/>
        <v>0</v>
      </c>
      <c r="O28" s="77">
        <f t="shared" si="5"/>
        <v>95597.77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6537.2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302416</v>
      </c>
      <c r="Z28" s="78">
        <f t="shared" si="5"/>
        <v>0</v>
      </c>
      <c r="AA28" s="77">
        <f t="shared" si="5"/>
        <v>359313.34</v>
      </c>
      <c r="AB28" s="98">
        <f t="shared" si="5"/>
        <v>0</v>
      </c>
      <c r="AC28" s="78">
        <f t="shared" si="5"/>
        <v>0</v>
      </c>
      <c r="AD28" s="77">
        <f t="shared" si="5"/>
        <v>13245.76</v>
      </c>
      <c r="AE28" s="98">
        <f t="shared" si="5"/>
        <v>3000</v>
      </c>
      <c r="AF28" s="78">
        <f t="shared" si="5"/>
        <v>0</v>
      </c>
      <c r="AG28" s="77">
        <f t="shared" si="5"/>
        <v>8000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307416</v>
      </c>
      <c r="BW28" s="77">
        <f>BW23+BW24+BW25+BW26+BW27</f>
        <v>0</v>
      </c>
      <c r="BX28" s="95">
        <f>BX23+BX24+BX25+BX26+BX27</f>
        <v>494696.35000000003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8800</v>
      </c>
      <c r="BM40" s="89">
        <v>0</v>
      </c>
      <c r="BN40" s="101">
        <v>8800</v>
      </c>
      <c r="BO40" s="97"/>
      <c r="BP40" s="89"/>
      <c r="BQ40" s="101"/>
      <c r="BR40" s="97"/>
      <c r="BS40" s="89"/>
      <c r="BT40" s="101"/>
      <c r="BU40" s="76"/>
      <c r="BV40" s="85">
        <f t="shared" si="10"/>
        <v>8800</v>
      </c>
      <c r="BW40" s="77">
        <f t="shared" si="10"/>
        <v>0</v>
      </c>
      <c r="BX40" s="79">
        <f t="shared" si="10"/>
        <v>8800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8800</v>
      </c>
      <c r="BM42" s="78">
        <f t="shared" si="12"/>
        <v>0</v>
      </c>
      <c r="BN42" s="77">
        <f t="shared" si="12"/>
        <v>8800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8800</v>
      </c>
      <c r="BW42" s="77">
        <f>BW38+BW39+BW40+BW41</f>
        <v>0</v>
      </c>
      <c r="BX42" s="95">
        <f>BX38+BX39+BX40+BX41</f>
        <v>8800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365000</v>
      </c>
      <c r="BS49" s="89">
        <v>0</v>
      </c>
      <c r="BT49" s="101">
        <v>374883.05000000005</v>
      </c>
      <c r="BU49" s="76"/>
      <c r="BV49" s="85">
        <f aca="true" t="shared" si="15" ref="BV49:BX50">D49+G49+J49+M49+P49+S49+V49+Y49+AB49+AE49+AH49+AK49+AN49+AQ49+AT49+AW49+AZ49+BC49+BF49+BI49+BL49+BO49+BR49</f>
        <v>365000</v>
      </c>
      <c r="BW49" s="77">
        <f t="shared" si="15"/>
        <v>0</v>
      </c>
      <c r="BX49" s="79">
        <f t="shared" si="15"/>
        <v>374883.05000000005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17000</v>
      </c>
      <c r="BS50" s="89">
        <v>0</v>
      </c>
      <c r="BT50" s="101">
        <v>18911.760000000002</v>
      </c>
      <c r="BU50" s="76"/>
      <c r="BV50" s="85">
        <f t="shared" si="15"/>
        <v>17000</v>
      </c>
      <c r="BW50" s="77">
        <f t="shared" si="15"/>
        <v>0</v>
      </c>
      <c r="BX50" s="79">
        <f t="shared" si="15"/>
        <v>18911.760000000002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382000</v>
      </c>
      <c r="BS51" s="78">
        <f>BS49+BS50</f>
        <v>0</v>
      </c>
      <c r="BT51" s="77">
        <f>BT49+BT50</f>
        <v>393794.81000000006</v>
      </c>
      <c r="BU51" s="85"/>
      <c r="BV51" s="85">
        <f>BV49+BV50</f>
        <v>382000</v>
      </c>
      <c r="BW51" s="77">
        <f>BW49+BW50</f>
        <v>0</v>
      </c>
      <c r="BX51" s="95">
        <f>BX49+BX50</f>
        <v>393794.81000000006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401435</v>
      </c>
      <c r="E53" s="86">
        <f t="shared" si="18"/>
        <v>0</v>
      </c>
      <c r="F53" s="86">
        <f t="shared" si="18"/>
        <v>498521.94999999995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300</v>
      </c>
      <c r="K53" s="86">
        <f t="shared" si="18"/>
        <v>0</v>
      </c>
      <c r="L53" s="86">
        <f t="shared" si="18"/>
        <v>693.1800000000001</v>
      </c>
      <c r="M53" s="86">
        <f t="shared" si="18"/>
        <v>31750</v>
      </c>
      <c r="N53" s="86">
        <f t="shared" si="18"/>
        <v>0</v>
      </c>
      <c r="O53" s="86">
        <f t="shared" si="18"/>
        <v>145907.65000000002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3000</v>
      </c>
      <c r="T53" s="86">
        <f t="shared" si="18"/>
        <v>0</v>
      </c>
      <c r="U53" s="86">
        <f t="shared" si="18"/>
        <v>9537.2</v>
      </c>
      <c r="V53" s="86">
        <f t="shared" si="18"/>
        <v>7500</v>
      </c>
      <c r="W53" s="86">
        <f t="shared" si="18"/>
        <v>0</v>
      </c>
      <c r="X53" s="86">
        <f t="shared" si="18"/>
        <v>7500</v>
      </c>
      <c r="Y53" s="86">
        <f t="shared" si="18"/>
        <v>302416</v>
      </c>
      <c r="Z53" s="86">
        <f t="shared" si="18"/>
        <v>0</v>
      </c>
      <c r="AA53" s="86">
        <f t="shared" si="18"/>
        <v>359313.34</v>
      </c>
      <c r="AB53" s="86">
        <f t="shared" si="18"/>
        <v>112304</v>
      </c>
      <c r="AC53" s="86">
        <f t="shared" si="18"/>
        <v>0</v>
      </c>
      <c r="AD53" s="86">
        <f t="shared" si="18"/>
        <v>177590.73</v>
      </c>
      <c r="AE53" s="86">
        <f t="shared" si="18"/>
        <v>25000</v>
      </c>
      <c r="AF53" s="86">
        <f t="shared" si="18"/>
        <v>0</v>
      </c>
      <c r="AG53" s="86">
        <f t="shared" si="18"/>
        <v>36257.19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17700</v>
      </c>
      <c r="AL53" s="86">
        <f t="shared" si="19"/>
        <v>0</v>
      </c>
      <c r="AM53" s="86">
        <f t="shared" si="19"/>
        <v>32383.83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20541</v>
      </c>
      <c r="BJ53" s="86">
        <f t="shared" si="19"/>
        <v>0</v>
      </c>
      <c r="BK53" s="86">
        <f t="shared" si="19"/>
        <v>2630</v>
      </c>
      <c r="BL53" s="86">
        <f t="shared" si="19"/>
        <v>10010</v>
      </c>
      <c r="BM53" s="86">
        <f t="shared" si="19"/>
        <v>0</v>
      </c>
      <c r="BN53" s="86">
        <f t="shared" si="19"/>
        <v>10010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382000</v>
      </c>
      <c r="BS53" s="86">
        <f t="shared" si="19"/>
        <v>0</v>
      </c>
      <c r="BT53" s="86">
        <f t="shared" si="19"/>
        <v>393794.81000000006</v>
      </c>
      <c r="BU53" s="86">
        <f>BU8</f>
        <v>0</v>
      </c>
      <c r="BV53" s="102">
        <f>BV8+BV20+BV28+BV35+BV42+BV46+BV51</f>
        <v>1313956</v>
      </c>
      <c r="BW53" s="87">
        <f>BW20+BW28+BW35+BW42+BW46+BW51</f>
        <v>0</v>
      </c>
      <c r="BX53" s="87">
        <f>BX20+BX28+BX35+BX42+BX46+BX51</f>
        <v>1674139.8800000001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142735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142735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13690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13690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167510</v>
      </c>
      <c r="E12" s="89">
        <v>0</v>
      </c>
      <c r="F12" s="90"/>
      <c r="G12" s="88"/>
      <c r="H12" s="89"/>
      <c r="I12" s="90"/>
      <c r="J12" s="97">
        <v>300</v>
      </c>
      <c r="K12" s="89">
        <v>0</v>
      </c>
      <c r="L12" s="101"/>
      <c r="M12" s="91">
        <v>31750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6000</v>
      </c>
      <c r="W12" s="89">
        <v>0</v>
      </c>
      <c r="X12" s="90"/>
      <c r="Y12" s="91">
        <v>0</v>
      </c>
      <c r="Z12" s="89">
        <v>0</v>
      </c>
      <c r="AA12" s="90"/>
      <c r="AB12" s="91">
        <v>112304</v>
      </c>
      <c r="AC12" s="89">
        <v>0</v>
      </c>
      <c r="AD12" s="90"/>
      <c r="AE12" s="91">
        <v>22000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339864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61200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/>
      <c r="P13" s="91">
        <v>0</v>
      </c>
      <c r="Q13" s="89">
        <v>0</v>
      </c>
      <c r="R13" s="90"/>
      <c r="S13" s="91">
        <v>3000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16200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80400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8300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1500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20541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30341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395435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300</v>
      </c>
      <c r="K20" s="78">
        <f t="shared" si="1"/>
        <v>0</v>
      </c>
      <c r="L20" s="77">
        <f t="shared" si="1"/>
        <v>0</v>
      </c>
      <c r="M20" s="98">
        <f t="shared" si="1"/>
        <v>31750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3000</v>
      </c>
      <c r="T20" s="78">
        <f t="shared" si="1"/>
        <v>0</v>
      </c>
      <c r="U20" s="77">
        <f t="shared" si="1"/>
        <v>0</v>
      </c>
      <c r="V20" s="98">
        <f t="shared" si="1"/>
        <v>7500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112304</v>
      </c>
      <c r="AC20" s="78">
        <f t="shared" si="1"/>
        <v>0</v>
      </c>
      <c r="AD20" s="77">
        <f t="shared" si="1"/>
        <v>0</v>
      </c>
      <c r="AE20" s="98">
        <f t="shared" si="1"/>
        <v>22000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16200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20541</v>
      </c>
      <c r="BJ20" s="78">
        <f t="shared" si="1"/>
        <v>0</v>
      </c>
      <c r="BK20" s="77">
        <f t="shared" si="1"/>
        <v>0</v>
      </c>
      <c r="BL20" s="98">
        <f t="shared" si="1"/>
        <v>1050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610080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50000</v>
      </c>
      <c r="Z24" s="89">
        <v>0</v>
      </c>
      <c r="AA24" s="101"/>
      <c r="AB24" s="97">
        <v>0</v>
      </c>
      <c r="AC24" s="89">
        <v>0</v>
      </c>
      <c r="AD24" s="101"/>
      <c r="AE24" s="97">
        <v>3000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9000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9000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365000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365000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17000</v>
      </c>
      <c r="BS50" s="89">
        <v>0</v>
      </c>
      <c r="BT50" s="101"/>
      <c r="BU50" s="76"/>
      <c r="BV50" s="85">
        <f t="shared" si="9"/>
        <v>17000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382000</v>
      </c>
      <c r="BS51" s="78">
        <f>BS49+BS50</f>
        <v>0</v>
      </c>
      <c r="BT51" s="77">
        <f>BT49+BT50</f>
        <v>0</v>
      </c>
      <c r="BU51" s="85"/>
      <c r="BV51" s="85">
        <f>BV49+BV50</f>
        <v>382000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397435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300</v>
      </c>
      <c r="K53" s="86">
        <f t="shared" si="11"/>
        <v>0</v>
      </c>
      <c r="L53" s="86">
        <f t="shared" si="11"/>
        <v>0</v>
      </c>
      <c r="M53" s="86">
        <f t="shared" si="11"/>
        <v>31750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3000</v>
      </c>
      <c r="T53" s="86">
        <f t="shared" si="11"/>
        <v>0</v>
      </c>
      <c r="U53" s="86">
        <f t="shared" si="11"/>
        <v>0</v>
      </c>
      <c r="V53" s="86">
        <f t="shared" si="11"/>
        <v>7500</v>
      </c>
      <c r="W53" s="86">
        <f t="shared" si="11"/>
        <v>0</v>
      </c>
      <c r="X53" s="86">
        <f t="shared" si="11"/>
        <v>0</v>
      </c>
      <c r="Y53" s="86">
        <f t="shared" si="11"/>
        <v>50000</v>
      </c>
      <c r="Z53" s="86">
        <f t="shared" si="11"/>
        <v>0</v>
      </c>
      <c r="AA53" s="86">
        <f t="shared" si="11"/>
        <v>0</v>
      </c>
      <c r="AB53" s="86">
        <f t="shared" si="11"/>
        <v>112304</v>
      </c>
      <c r="AC53" s="86">
        <f t="shared" si="11"/>
        <v>0</v>
      </c>
      <c r="AD53" s="86">
        <f t="shared" si="11"/>
        <v>0</v>
      </c>
      <c r="AE53" s="86">
        <f t="shared" si="11"/>
        <v>25000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16200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20541</v>
      </c>
      <c r="BJ53" s="86">
        <f t="shared" si="11"/>
        <v>0</v>
      </c>
      <c r="BK53" s="86">
        <f t="shared" si="11"/>
        <v>0</v>
      </c>
      <c r="BL53" s="86">
        <f t="shared" si="11"/>
        <v>10050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1056080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142735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142735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13690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13690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167510</v>
      </c>
      <c r="E12" s="89">
        <v>0</v>
      </c>
      <c r="F12" s="90"/>
      <c r="G12" s="88"/>
      <c r="H12" s="89"/>
      <c r="I12" s="90"/>
      <c r="J12" s="97">
        <v>300</v>
      </c>
      <c r="K12" s="89">
        <v>0</v>
      </c>
      <c r="L12" s="101"/>
      <c r="M12" s="91">
        <v>31750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6000</v>
      </c>
      <c r="W12" s="89">
        <v>0</v>
      </c>
      <c r="X12" s="90"/>
      <c r="Y12" s="91">
        <v>0</v>
      </c>
      <c r="Z12" s="89">
        <v>0</v>
      </c>
      <c r="AA12" s="90"/>
      <c r="AB12" s="91">
        <v>112304</v>
      </c>
      <c r="AC12" s="89">
        <v>0</v>
      </c>
      <c r="AD12" s="90"/>
      <c r="AE12" s="91">
        <v>22000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339864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61200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/>
      <c r="P13" s="91">
        <v>0</v>
      </c>
      <c r="Q13" s="89">
        <v>0</v>
      </c>
      <c r="R13" s="90"/>
      <c r="S13" s="91">
        <v>3000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16200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80400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8300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1500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20511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30311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395435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300</v>
      </c>
      <c r="K20" s="78">
        <f t="shared" si="1"/>
        <v>0</v>
      </c>
      <c r="L20" s="77">
        <f t="shared" si="1"/>
        <v>0</v>
      </c>
      <c r="M20" s="98">
        <f t="shared" si="1"/>
        <v>31750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3000</v>
      </c>
      <c r="T20" s="78">
        <f t="shared" si="1"/>
        <v>0</v>
      </c>
      <c r="U20" s="77">
        <f t="shared" si="1"/>
        <v>0</v>
      </c>
      <c r="V20" s="98">
        <f t="shared" si="1"/>
        <v>7500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112304</v>
      </c>
      <c r="AC20" s="78">
        <f t="shared" si="1"/>
        <v>0</v>
      </c>
      <c r="AD20" s="77">
        <f t="shared" si="1"/>
        <v>0</v>
      </c>
      <c r="AE20" s="98">
        <f t="shared" si="1"/>
        <v>22000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16200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20511</v>
      </c>
      <c r="BJ20" s="78">
        <f t="shared" si="1"/>
        <v>0</v>
      </c>
      <c r="BK20" s="77">
        <f t="shared" si="1"/>
        <v>0</v>
      </c>
      <c r="BL20" s="98">
        <f t="shared" si="1"/>
        <v>900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609900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50000</v>
      </c>
      <c r="Z24" s="89">
        <v>0</v>
      </c>
      <c r="AA24" s="101"/>
      <c r="AB24" s="97">
        <v>0</v>
      </c>
      <c r="AC24" s="89">
        <v>0</v>
      </c>
      <c r="AD24" s="101"/>
      <c r="AE24" s="97">
        <v>3000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9150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9150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9150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9150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365000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365000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17000</v>
      </c>
      <c r="BS50" s="89">
        <v>0</v>
      </c>
      <c r="BT50" s="101"/>
      <c r="BU50" s="76"/>
      <c r="BV50" s="85">
        <f t="shared" si="9"/>
        <v>17000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382000</v>
      </c>
      <c r="BS51" s="78">
        <f>BS49+BS50</f>
        <v>0</v>
      </c>
      <c r="BT51" s="77">
        <f>BT49+BT50</f>
        <v>0</v>
      </c>
      <c r="BU51" s="85"/>
      <c r="BV51" s="85">
        <f>BV49+BV50</f>
        <v>382000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397435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300</v>
      </c>
      <c r="K53" s="86">
        <f t="shared" si="11"/>
        <v>0</v>
      </c>
      <c r="L53" s="86">
        <f t="shared" si="11"/>
        <v>0</v>
      </c>
      <c r="M53" s="86">
        <f t="shared" si="11"/>
        <v>31750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3000</v>
      </c>
      <c r="T53" s="86">
        <f t="shared" si="11"/>
        <v>0</v>
      </c>
      <c r="U53" s="86">
        <f t="shared" si="11"/>
        <v>0</v>
      </c>
      <c r="V53" s="86">
        <f t="shared" si="11"/>
        <v>7500</v>
      </c>
      <c r="W53" s="86">
        <f t="shared" si="11"/>
        <v>0</v>
      </c>
      <c r="X53" s="86">
        <f t="shared" si="11"/>
        <v>0</v>
      </c>
      <c r="Y53" s="86">
        <f t="shared" si="11"/>
        <v>50000</v>
      </c>
      <c r="Z53" s="86">
        <f t="shared" si="11"/>
        <v>0</v>
      </c>
      <c r="AA53" s="86">
        <f t="shared" si="11"/>
        <v>0</v>
      </c>
      <c r="AB53" s="86">
        <f t="shared" si="11"/>
        <v>112304</v>
      </c>
      <c r="AC53" s="86">
        <f t="shared" si="11"/>
        <v>0</v>
      </c>
      <c r="AD53" s="86">
        <f t="shared" si="11"/>
        <v>0</v>
      </c>
      <c r="AE53" s="86">
        <f t="shared" si="11"/>
        <v>25000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16200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20511</v>
      </c>
      <c r="BJ53" s="86">
        <f t="shared" si="11"/>
        <v>0</v>
      </c>
      <c r="BK53" s="86">
        <f t="shared" si="11"/>
        <v>0</v>
      </c>
      <c r="BL53" s="86">
        <f t="shared" si="11"/>
        <v>10050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1056050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2021-03-15T11:49:42Z</dcterms:modified>
  <cp:category/>
  <cp:version/>
  <cp:contentType/>
  <cp:contentStatus/>
</cp:coreProperties>
</file>