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8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8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'Entrate_Rendiconto_2018'!$B$1:$E$59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'Spese_Rendiconto_2018'!$B$1:$BX$54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'Spese_Rendiconto_2018'!$B:$C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<sst xmlns="http://schemas.openxmlformats.org/spreadsheetml/2006/main" count="870" uniqueCount="149">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</sst>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110231.59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216700</v>
      </c>
      <c r="E10" s="45">
        <v>95556.91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0</v>
      </c>
      <c r="E14" s="45">
        <v>0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216700</v>
      </c>
      <c r="E16" s="51">
        <f>E10+E11+E12+E13+E14+E15</f>
        <v>95556.91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0</v>
      </c>
      <c r="E18" s="45">
        <v>0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19540.48</v>
      </c>
      <c r="E25" s="45">
        <v>14204.680000000002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293.6</v>
      </c>
      <c r="E29" s="50">
        <v>293.6</v>
      </c>
    </row>
    <row r="30" spans="2:5" ht="15.75" thickBot="1">
      <c r="B30" s="16">
        <v>30000</v>
      </c>
      <c r="C30" s="15" t="s">
        <v>32</v>
      </c>
      <c r="D30" s="48">
        <f>D25+D26+D27+D28+D29</f>
        <v>19834.079999999998</v>
      </c>
      <c r="E30" s="51">
        <f>E25+E26+E27+E28+E29</f>
        <v>14498.280000000002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205565.27999999997</v>
      </c>
      <c r="E34" s="45">
        <v>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0</v>
      </c>
      <c r="E36" s="50">
        <v>0</v>
      </c>
    </row>
    <row r="37" spans="2:5" ht="15.75" thickBot="1">
      <c r="B37" s="16">
        <v>40000</v>
      </c>
      <c r="C37" s="15" t="s">
        <v>40</v>
      </c>
      <c r="D37" s="48">
        <f>D32+D33+D34+D35+D36</f>
        <v>205565.27999999997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19589.92</v>
      </c>
      <c r="E54" s="45">
        <v>19296.32</v>
      </c>
    </row>
    <row r="55" spans="2:5" ht="15">
      <c r="B55" s="13">
        <v>90200</v>
      </c>
      <c r="C55" s="54" t="s">
        <v>62</v>
      </c>
      <c r="D55" s="61">
        <v>0</v>
      </c>
      <c r="E55" s="62">
        <v>0</v>
      </c>
    </row>
    <row r="56" spans="2:5" ht="15.75" thickBot="1">
      <c r="B56" s="16">
        <v>90000</v>
      </c>
      <c r="C56" s="15" t="s">
        <v>63</v>
      </c>
      <c r="D56" s="48">
        <f>D54+D55</f>
        <v>19589.92</v>
      </c>
      <c r="E56" s="51">
        <f>E54+E55</f>
        <v>19296.32</v>
      </c>
    </row>
    <row r="57" spans="2:5" ht="16.5" thickBot="1" thickTop="1">
      <c r="B57" s="109" t="s">
        <v>64</v>
      </c>
      <c r="C57" s="110"/>
      <c r="D57" s="52">
        <f>D16+D23+D30+D37+D43+D49+D52+D56</f>
        <v>461689.27999999997</v>
      </c>
      <c r="E57" s="55">
        <f>E16+E23+E30+E37+E43+E49+E52+E56</f>
        <v>129351.51000000001</v>
      </c>
    </row>
    <row r="58" spans="2:5" ht="16.5" thickBot="1" thickTop="1">
      <c r="B58" s="109" t="s">
        <v>65</v>
      </c>
      <c r="C58" s="110"/>
      <c r="D58" s="52">
        <f>D57+D5+D6+D7+D8</f>
        <v>461689.27999999997</v>
      </c>
      <c r="E58" s="55">
        <f>E57+E5+E6+E7+E8</f>
        <v>239583.1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IF((Spese_Rendiconto_2018!BV53+Spese_Rendiconto_2018!BW53-Entrate_Rendiconto_2018!D58)&gt;0,Spese_Rendiconto_2018!BV53+Spese_Rendiconto_2018!BW53-Entrate_Rendiconto_2018!D58,0)</f>
        <v>50916.050000000105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56347.950000000004</v>
      </c>
      <c r="E10" s="89">
        <v>0</v>
      </c>
      <c r="F10" s="90">
        <v>32758.94</v>
      </c>
      <c r="G10" s="88"/>
      <c r="H10" s="89"/>
      <c r="I10" s="90"/>
      <c r="J10" s="97"/>
      <c r="K10" s="89"/>
      <c r="L10" s="101"/>
      <c r="M10" s="91">
        <v>0</v>
      </c>
      <c r="N10" s="89">
        <v>0</v>
      </c>
      <c r="O10" s="90">
        <v>0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56347.950000000004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32758.94</v>
      </c>
    </row>
    <row r="11" spans="2:76" ht="15">
      <c r="B11" s="13">
        <v>102</v>
      </c>
      <c r="C11" s="25" t="s">
        <v>92</v>
      </c>
      <c r="D11" s="88">
        <v>1921.81</v>
      </c>
      <c r="E11" s="89">
        <v>0</v>
      </c>
      <c r="F11" s="90">
        <v>3257.3199999999997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1921.81</v>
      </c>
      <c r="BW11" s="77">
        <f t="shared" si="1"/>
        <v>0</v>
      </c>
      <c r="BX11" s="79">
        <f t="shared" si="2"/>
        <v>3257.3199999999997</v>
      </c>
    </row>
    <row r="12" spans="2:76" ht="15">
      <c r="B12" s="13">
        <v>103</v>
      </c>
      <c r="C12" s="25" t="s">
        <v>93</v>
      </c>
      <c r="D12" s="88">
        <v>47487.3</v>
      </c>
      <c r="E12" s="89">
        <v>0</v>
      </c>
      <c r="F12" s="90">
        <v>16390.76</v>
      </c>
      <c r="G12" s="88"/>
      <c r="H12" s="89"/>
      <c r="I12" s="90"/>
      <c r="J12" s="97">
        <v>0</v>
      </c>
      <c r="K12" s="89">
        <v>0</v>
      </c>
      <c r="L12" s="101">
        <v>0</v>
      </c>
      <c r="M12" s="91">
        <v>27157.17</v>
      </c>
      <c r="N12" s="89">
        <v>0</v>
      </c>
      <c r="O12" s="90">
        <v>12796.16</v>
      </c>
      <c r="P12" s="91">
        <v>0</v>
      </c>
      <c r="Q12" s="89">
        <v>0</v>
      </c>
      <c r="R12" s="90">
        <v>0</v>
      </c>
      <c r="S12" s="91">
        <v>0</v>
      </c>
      <c r="T12" s="89">
        <v>0</v>
      </c>
      <c r="U12" s="90">
        <v>0</v>
      </c>
      <c r="V12" s="91">
        <v>61.1</v>
      </c>
      <c r="W12" s="89">
        <v>0</v>
      </c>
      <c r="X12" s="90">
        <v>150</v>
      </c>
      <c r="Y12" s="91">
        <v>0</v>
      </c>
      <c r="Z12" s="89">
        <v>0</v>
      </c>
      <c r="AA12" s="90">
        <v>0</v>
      </c>
      <c r="AB12" s="91">
        <v>86000</v>
      </c>
      <c r="AC12" s="89">
        <v>0</v>
      </c>
      <c r="AD12" s="90">
        <v>0</v>
      </c>
      <c r="AE12" s="91">
        <v>62406.54</v>
      </c>
      <c r="AF12" s="89">
        <v>0</v>
      </c>
      <c r="AG12" s="90">
        <v>15949.91</v>
      </c>
      <c r="AH12" s="91"/>
      <c r="AI12" s="89"/>
      <c r="AJ12" s="90"/>
      <c r="AK12" s="91">
        <v>0</v>
      </c>
      <c r="AL12" s="89">
        <v>0</v>
      </c>
      <c r="AM12" s="90">
        <v>0</v>
      </c>
      <c r="AN12" s="91"/>
      <c r="AO12" s="89"/>
      <c r="AP12" s="90"/>
      <c r="AQ12" s="91">
        <v>0</v>
      </c>
      <c r="AR12" s="89">
        <v>0</v>
      </c>
      <c r="AS12" s="90">
        <v>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223112.11000000002</v>
      </c>
      <c r="BW12" s="77">
        <f t="shared" si="1"/>
        <v>0</v>
      </c>
      <c r="BX12" s="79">
        <f t="shared" si="2"/>
        <v>45286.83</v>
      </c>
    </row>
    <row r="13" spans="2:76" ht="15">
      <c r="B13" s="13">
        <v>104</v>
      </c>
      <c r="C13" s="25" t="s">
        <v>19</v>
      </c>
      <c r="D13" s="88">
        <v>8198.74</v>
      </c>
      <c r="E13" s="89">
        <v>0</v>
      </c>
      <c r="F13" s="90">
        <v>10126.83</v>
      </c>
      <c r="G13" s="88"/>
      <c r="H13" s="89"/>
      <c r="I13" s="90"/>
      <c r="J13" s="97"/>
      <c r="K13" s="89"/>
      <c r="L13" s="101"/>
      <c r="M13" s="91">
        <v>0</v>
      </c>
      <c r="N13" s="89">
        <v>0</v>
      </c>
      <c r="O13" s="90">
        <v>7224.95</v>
      </c>
      <c r="P13" s="91">
        <v>0</v>
      </c>
      <c r="Q13" s="89">
        <v>0</v>
      </c>
      <c r="R13" s="90">
        <v>0</v>
      </c>
      <c r="S13" s="91"/>
      <c r="T13" s="89"/>
      <c r="U13" s="90"/>
      <c r="V13" s="91"/>
      <c r="W13" s="89"/>
      <c r="X13" s="90"/>
      <c r="Y13" s="91"/>
      <c r="Z13" s="89"/>
      <c r="AA13" s="90"/>
      <c r="AB13" s="91">
        <v>5575.41</v>
      </c>
      <c r="AC13" s="89">
        <v>0</v>
      </c>
      <c r="AD13" s="90">
        <v>5575.41</v>
      </c>
      <c r="AE13" s="91"/>
      <c r="AF13" s="89"/>
      <c r="AG13" s="90"/>
      <c r="AH13" s="91"/>
      <c r="AI13" s="89"/>
      <c r="AJ13" s="90"/>
      <c r="AK13" s="91">
        <v>0</v>
      </c>
      <c r="AL13" s="89">
        <v>0</v>
      </c>
      <c r="AM13" s="90">
        <v>0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13774.15</v>
      </c>
      <c r="BW13" s="77">
        <f t="shared" si="1"/>
        <v>0</v>
      </c>
      <c r="BX13" s="79">
        <f t="shared" si="2"/>
        <v>22927.19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50</v>
      </c>
      <c r="E18" s="89">
        <v>0</v>
      </c>
      <c r="F18" s="90">
        <v>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>
        <v>0</v>
      </c>
      <c r="Z18" s="89">
        <v>0</v>
      </c>
      <c r="AA18" s="101">
        <v>0</v>
      </c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0</v>
      </c>
      <c r="E19" s="89">
        <v>0</v>
      </c>
      <c r="F19" s="90">
        <v>0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114005.8</v>
      </c>
      <c r="E20" s="78">
        <f t="shared" si="3"/>
        <v>0</v>
      </c>
      <c r="F20" s="79">
        <f t="shared" si="3"/>
        <v>62533.84999999999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27157.17</v>
      </c>
      <c r="N20" s="78">
        <f t="shared" si="3"/>
        <v>0</v>
      </c>
      <c r="O20" s="77">
        <f t="shared" si="3"/>
        <v>20021.11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61.1</v>
      </c>
      <c r="W20" s="78">
        <f t="shared" si="3"/>
        <v>0</v>
      </c>
      <c r="X20" s="77">
        <f t="shared" si="3"/>
        <v>150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91575.41</v>
      </c>
      <c r="AC20" s="78">
        <f t="shared" si="3"/>
        <v>0</v>
      </c>
      <c r="AD20" s="77">
        <f t="shared" si="3"/>
        <v>5575.41</v>
      </c>
      <c r="AE20" s="98">
        <f t="shared" si="3"/>
        <v>62406.54</v>
      </c>
      <c r="AF20" s="78">
        <f t="shared" si="3"/>
        <v>0</v>
      </c>
      <c r="AG20" s="77">
        <f t="shared" si="3"/>
        <v>15949.91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295206.02</v>
      </c>
      <c r="BW20" s="77">
        <f>BW10+BW11+BW12+BW13+BW14+BW15+BW16+BW17+BW18+BW19</f>
        <v>0</v>
      </c>
      <c r="BX20" s="95">
        <f>BX10+BX11+BX12+BX13+BX14+BX15+BX16+BX17+BX18+BX19</f>
        <v>104230.28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>
        <v>205565.28</v>
      </c>
      <c r="N24" s="89">
        <v>0</v>
      </c>
      <c r="O24" s="101">
        <v>4154.72</v>
      </c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0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0</v>
      </c>
      <c r="AC24" s="89">
        <v>0</v>
      </c>
      <c r="AD24" s="101">
        <v>0</v>
      </c>
      <c r="AE24" s="97">
        <v>0</v>
      </c>
      <c r="AF24" s="89">
        <v>0</v>
      </c>
      <c r="AG24" s="101">
        <v>0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205565.28</v>
      </c>
      <c r="BW24" s="77">
        <f t="shared" si="4"/>
        <v>0</v>
      </c>
      <c r="BX24" s="79">
        <f t="shared" si="4"/>
        <v>4154.72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205565.28</v>
      </c>
      <c r="N28" s="78">
        <f t="shared" si="5"/>
        <v>0</v>
      </c>
      <c r="O28" s="77">
        <f t="shared" si="5"/>
        <v>4154.72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205565.28</v>
      </c>
      <c r="BW28" s="77">
        <f>BW23+BW24+BW25+BW26+BW27</f>
        <v>0</v>
      </c>
      <c r="BX28" s="95">
        <f>BX23+BX24+BX25+BX26+BX27</f>
        <v>4154.72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>
        <v>0</v>
      </c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11834.03</v>
      </c>
      <c r="BS49" s="89">
        <v>0</v>
      </c>
      <c r="BT49" s="101">
        <v>11834.019999999999</v>
      </c>
      <c r="BU49" s="76"/>
      <c r="BV49" s="85">
        <f aca="true" t="shared" si="15" ref="BV49:BX50">D49+G49+J49+M49+P49+S49+V49+Y49+AB49+AE49+AH49+AK49+AN49+AQ49+AT49+AW49+AZ49+BC49+BF49+BI49+BL49+BO49+BR49</f>
        <v>11834.03</v>
      </c>
      <c r="BW49" s="77">
        <f t="shared" si="15"/>
        <v>0</v>
      </c>
      <c r="BX49" s="79">
        <f t="shared" si="15"/>
        <v>11834.019999999999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0</v>
      </c>
      <c r="BS50" s="89">
        <v>0</v>
      </c>
      <c r="BT50" s="101">
        <v>0</v>
      </c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11834.03</v>
      </c>
      <c r="BS51" s="78">
        <f>BS49+BS50</f>
        <v>0</v>
      </c>
      <c r="BT51" s="77">
        <f>BT49+BT50</f>
        <v>11834.019999999999</v>
      </c>
      <c r="BU51" s="85"/>
      <c r="BV51" s="85">
        <f>BV49+BV50</f>
        <v>11834.03</v>
      </c>
      <c r="BW51" s="77">
        <f>BW49+BW50</f>
        <v>0</v>
      </c>
      <c r="BX51" s="95">
        <f>BX49+BX50</f>
        <v>11834.019999999999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114005.8</v>
      </c>
      <c r="E53" s="86">
        <f t="shared" si="18"/>
        <v>0</v>
      </c>
      <c r="F53" s="86">
        <f t="shared" si="18"/>
        <v>62533.84999999999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232722.45</v>
      </c>
      <c r="N53" s="86">
        <f t="shared" si="18"/>
        <v>0</v>
      </c>
      <c r="O53" s="86">
        <f t="shared" si="18"/>
        <v>24175.83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61.1</v>
      </c>
      <c r="W53" s="86">
        <f t="shared" si="18"/>
        <v>0</v>
      </c>
      <c r="X53" s="86">
        <f t="shared" si="18"/>
        <v>150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91575.41</v>
      </c>
      <c r="AC53" s="86">
        <f t="shared" si="18"/>
        <v>0</v>
      </c>
      <c r="AD53" s="86">
        <f t="shared" si="18"/>
        <v>5575.41</v>
      </c>
      <c r="AE53" s="86">
        <f t="shared" si="18"/>
        <v>62406.54</v>
      </c>
      <c r="AF53" s="86">
        <f t="shared" si="18"/>
        <v>0</v>
      </c>
      <c r="AG53" s="86">
        <f t="shared" si="18"/>
        <v>15949.91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11834.03</v>
      </c>
      <c r="BS53" s="86">
        <f t="shared" si="19"/>
        <v>0</v>
      </c>
      <c r="BT53" s="86">
        <f t="shared" si="19"/>
        <v>11834.019999999999</v>
      </c>
      <c r="BU53" s="86">
        <f>BU8</f>
        <v>0</v>
      </c>
      <c r="BV53" s="102">
        <f>BV8+BV20+BV28+BV35+BV42+BV46+BV51</f>
        <v>512605.3300000001</v>
      </c>
      <c r="BW53" s="87">
        <f>BW20+BW28+BW35+BW42+BW46+BW51</f>
        <v>0</v>
      </c>
      <c r="BX53" s="87">
        <f>BX20+BX28+BX35+BX42+BX46+BX51</f>
        <v>120219.02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IF((Spese_Rendiconto_2018!BV53+Spese_Rendiconto_2018!BW53-Entrate_Rendiconto_2018!D58)&lt;0,Entrate_Rendiconto_2018!D58-Spese_Rendiconto_2018!BV53-Spese_Rendiconto_2018!BW53,0)</f>
        <v>0</v>
      </c>
      <c r="BW54" s="93"/>
      <c r="BX54" s="94">
        <f>IF((Spese_Rendiconto_2018!BX53-Entrate_Rendiconto_2018!E58)&lt;0,Entrate_Rendiconto_2018!E58-Spese_Rendiconto_2018!BX53,0)</f>
        <v>119364.08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2018-06-12T09:08:38Z</dcterms:modified>
  <cp:category/>
  <cp:version/>
  <cp:contentType/>
  <cp:contentStatus/>
</cp:coreProperties>
</file>