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2" sheetId="1" r:id="rId1"/>
    <sheet name="Entrate_Bilancio_2023" sheetId="2" r:id="rId2"/>
    <sheet name="Entrate_Bilancio_2024" sheetId="3" r:id="rId3"/>
    <sheet name="Entrate_Rendiconto_Anno0" sheetId="4" state="hidden" r:id="rId4"/>
    <sheet name="Spese_Bilancio_2022" sheetId="5" r:id="rId5"/>
    <sheet name="Spese_Bilancio_2023" sheetId="6" r:id="rId6"/>
    <sheet name="Spese_Bilancio_2024" sheetId="7" r:id="rId7"/>
    <sheet name="Spese_Rendiconto_Anno0" sheetId="8" state="hidden" r:id="rId8"/>
  </sheets>
  <definedNames>
    <definedName name="_xlnm.Print_Area" localSheetId="0">'Entrate_Bilancio_2022'!$B$1:$E$58</definedName>
    <definedName name="_xlnm.Print_Area" localSheetId="1">'Entrate_Bilancio_2023'!$B$1:$E$58</definedName>
    <definedName name="_xlnm.Print_Area" localSheetId="2">'Entrate_Bilancio_2024'!$B$1:$E$58</definedName>
    <definedName name="_xlnm.Print_Area" localSheetId="3">'Entrate_Rendiconto_Anno0'!$B$1:$E$59</definedName>
    <definedName name="_xlnm.Print_Area" localSheetId="4">'Spese_Bilancio_2022'!$B$1:$BX$53</definedName>
    <definedName name="_xlnm.Print_Area" localSheetId="5">'Spese_Bilancio_2023'!$B$1:$BX$53</definedName>
    <definedName name="_xlnm.Print_Area" localSheetId="6">'Spese_Bilancio_2024'!$B$1:$BX$53</definedName>
    <definedName name="_xlnm.Print_Area" localSheetId="7">'Spese_Rendiconto_Anno0'!$B$1:$BX$54</definedName>
    <definedName name="_xlnm.Print_Titles" localSheetId="4">'Spese_Bilancio_2022'!$B:$C</definedName>
    <definedName name="_xlnm.Print_Titles" localSheetId="5">'Spese_Bilancio_2023'!$B:$C</definedName>
    <definedName name="_xlnm.Print_Titles" localSheetId="6">'Spese_Bilancio_2024'!$B:$C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<sst xmlns="http://schemas.openxmlformats.org/spreadsheetml/2006/main" count="870" uniqueCount="151">
  <si>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</si>
  <si>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</si>
  <si>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</si>
  <si>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</si>
  <si>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</si>
  <si>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</si>
  <si>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</si>
  <si>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</si>
  <si>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</si>
  <si>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</si>
  <si>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</si>
  <si>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</si>
  <si>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</si>
  <si>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</si>
  <si>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</si>
  <si>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</si>
  <si>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</si>
  <si>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</si>
  <si>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</si>
  <si>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</si>
  <si>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</si>
  <si>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</si>
  <si>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</si>
  <si>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</si>
  <si>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</si>
  <si>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</si>
  <si>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</si>
  <si>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</si>
  <si>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</si>
  <si>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</si>
  <si>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</si>
  <si>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</si>
  <si>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</si>
  <si>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</si>
  <si>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</si>
  <si>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</si>
  <si>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</si>
  <si>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</si>
  <si>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</si>
  <si>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</si>
  <si>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</si>
  <si>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</si>
  <si>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</si>
  <si>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</si>
  <si>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</si>
  <si>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</si>
  <si>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</si>
  <si>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</si>
  <si>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</si>
  <si>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</si>
  <si>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</si>
  <si>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</si>
  <si>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</si>
  <si>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</si>
  <si>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</si>
  <si>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</si>
  <si>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</si>
  <si>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</si>
  <si>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</si>
  <si>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</si>
  <si>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</si>
  <si>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</si>
  <si>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</si>
  <si>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</si>
  <si>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</si>
  <si>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</si>
  <si>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</si>
  <si>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</si>
  <si>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</si>
  <si>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</si>
  <si>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</si>
  <si>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</si>
  <si>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</si>
  <si>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</si>
  <si>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</si>
  <si>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</si>
  <si>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</si>
  <si>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</si>
  <si>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</si>
  <si>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</si>
  <si>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</si>
  <si>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</si>
  <si>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</si>
  <si>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</si>
  <si>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</si>
  <si>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</si>
  <si>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</si>
  <si>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</si>
  <si>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</si>
  <si>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</si>
  <si>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</si>
  <si>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</si>
  <si>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</si>
  <si>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</si>
  <si>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</si>
  <si>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</si>
  <si>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</si>
  <si>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</si>
  <si>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</si>
  <si>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</si>
  <si>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</si>
  <si>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</si>
  <si>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</si>
  <si>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</si>
  <si>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</si>
  <si>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</si>
  <si>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</si>
  <si>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</si>
  <si>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</si>
  <si>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</si>
  <si>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</si>
  <si>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</si>
  <si>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</si>
  <si>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</si>
  <si>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</si>
  <si>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</si>
  <si>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</si>
  <si>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</si>
  <si>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</si>
  <si>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</si>
  <si>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</si>
  <si>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</si>
  <si>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</si>
  <si>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</si>
  <si>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</si>
  <si>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</si>
  <si>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</si>
  <si>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</si>
  <si>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</si>
  <si>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</si>
  <si>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</si>
  <si>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</si>
  <si>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</si>
  <si>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</si>
  <si>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</si>
  <si>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</si>
  <si>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</si>
  <si>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</si>
  <si>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</si>
  <si>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</si>
  <si>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</si>
  <si>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</si>
  <si>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</si>
  <si>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</si>
  <si>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</si>
  <si>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</si>
  <si>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</si>
  <si>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</si>
  <si>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2022</t>
  </si>
  <si>
    <t>Dati previsionali anno 2023</t>
  </si>
  <si>
    <t>Dati previsionali anno 2024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</si>
</sst>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1420520.73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3094476</v>
      </c>
      <c r="E10" s="45">
        <v>4558225.01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32851</v>
      </c>
      <c r="E14" s="45">
        <v>32851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3127327</v>
      </c>
      <c r="E16" s="51">
        <f>E10+E11+E12+E13+E14+E15</f>
        <v>4591076.01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294799</v>
      </c>
      <c r="E18" s="45">
        <v>313901.19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294799</v>
      </c>
      <c r="E23" s="51">
        <f>E18+E19+E20+E21+E22</f>
        <v>313901.19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242785.61</v>
      </c>
      <c r="E25" s="45">
        <v>268736.02999999997</v>
      </c>
    </row>
    <row r="26" spans="2:5" ht="15">
      <c r="B26" s="13">
        <v>30200</v>
      </c>
      <c r="C26" s="54" t="s">
        <v>28</v>
      </c>
      <c r="D26" s="39">
        <v>85100</v>
      </c>
      <c r="E26" s="45">
        <v>87497.1</v>
      </c>
    </row>
    <row r="27" spans="2:5" ht="15">
      <c r="B27" s="13">
        <v>30300</v>
      </c>
      <c r="C27" s="54" t="s">
        <v>29</v>
      </c>
      <c r="D27" s="39">
        <v>500</v>
      </c>
      <c r="E27" s="45">
        <v>500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725475.3</v>
      </c>
      <c r="E29" s="50">
        <v>1044639.85</v>
      </c>
    </row>
    <row r="30" spans="2:5" ht="15.75" thickBot="1">
      <c r="B30" s="16">
        <v>30000</v>
      </c>
      <c r="C30" s="15" t="s">
        <v>32</v>
      </c>
      <c r="D30" s="48">
        <f>D25+D26+D27+D28+D29</f>
        <v>1053860.9100000001</v>
      </c>
      <c r="E30" s="51">
        <f>E25+E26+E27+E28+E29</f>
        <v>1401372.98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25000</v>
      </c>
      <c r="E34" s="45">
        <v>212878.87</v>
      </c>
    </row>
    <row r="35" spans="2:5" ht="15">
      <c r="B35" s="13">
        <v>40400</v>
      </c>
      <c r="C35" s="54" t="s">
        <v>38</v>
      </c>
      <c r="D35" s="39">
        <v>10000</v>
      </c>
      <c r="E35" s="45">
        <v>10910</v>
      </c>
    </row>
    <row r="36" spans="2:5" ht="15">
      <c r="B36" s="13">
        <v>40500</v>
      </c>
      <c r="C36" s="54" t="s">
        <v>39</v>
      </c>
      <c r="D36" s="49">
        <v>119000</v>
      </c>
      <c r="E36" s="50">
        <v>194772.15</v>
      </c>
    </row>
    <row r="37" spans="2:5" ht="15.75" thickBot="1">
      <c r="B37" s="16">
        <v>40000</v>
      </c>
      <c r="C37" s="15" t="s">
        <v>40</v>
      </c>
      <c r="D37" s="48">
        <f>D32+D33+D34+D35+D36</f>
        <v>154000</v>
      </c>
      <c r="E37" s="51">
        <f>E32+E33+E34+E35+E36</f>
        <v>418561.02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1655558.5</v>
      </c>
      <c r="E51" s="62">
        <v>1655558.5</v>
      </c>
    </row>
    <row r="52" spans="2:5" ht="15.75" thickBot="1">
      <c r="B52" s="16">
        <v>70000</v>
      </c>
      <c r="C52" s="15" t="s">
        <v>58</v>
      </c>
      <c r="D52" s="48">
        <f>D51</f>
        <v>1655558.5</v>
      </c>
      <c r="E52" s="51">
        <f>E51</f>
        <v>1655558.5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778855.35</v>
      </c>
      <c r="E54" s="45">
        <v>814039.97</v>
      </c>
    </row>
    <row r="55" spans="2:5" ht="15">
      <c r="B55" s="13">
        <v>90200</v>
      </c>
      <c r="C55" s="54" t="s">
        <v>62</v>
      </c>
      <c r="D55" s="61">
        <v>511125</v>
      </c>
      <c r="E55" s="62">
        <v>537180.21</v>
      </c>
    </row>
    <row r="56" spans="2:5" ht="15.75" thickBot="1">
      <c r="B56" s="16">
        <v>90000</v>
      </c>
      <c r="C56" s="15" t="s">
        <v>63</v>
      </c>
      <c r="D56" s="48">
        <f>D54+D55</f>
        <v>1289980.35</v>
      </c>
      <c r="E56" s="51">
        <f>E54+E55</f>
        <v>1351220.18</v>
      </c>
    </row>
    <row r="57" spans="2:5" ht="16.5" thickBot="1" thickTop="1">
      <c r="B57" s="109" t="s">
        <v>64</v>
      </c>
      <c r="C57" s="110"/>
      <c r="D57" s="52">
        <f>D16+D23+D30+D37+D43+D49+D52+D56</f>
        <v>7575525.76</v>
      </c>
      <c r="E57" s="55">
        <f>E16+E23+E30+E37+E43+E49+E52+E56</f>
        <v>9731689.879999999</v>
      </c>
    </row>
    <row r="58" spans="2:5" ht="16.5" thickBot="1" thickTop="1">
      <c r="B58" s="109" t="s">
        <v>65</v>
      </c>
      <c r="C58" s="110"/>
      <c r="D58" s="52">
        <f>D57+D5+D6+D7+D8</f>
        <v>7575525.76</v>
      </c>
      <c r="E58" s="55">
        <f>E57+E5+E6+E7+E8</f>
        <v>11152210.61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3103481.4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75180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3178661.4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268100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268100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234321.65</v>
      </c>
      <c r="E25" s="45"/>
    </row>
    <row r="26" spans="2:5" ht="15">
      <c r="B26" s="13">
        <v>30200</v>
      </c>
      <c r="C26" s="54" t="s">
        <v>28</v>
      </c>
      <c r="D26" s="39">
        <v>85310</v>
      </c>
      <c r="E26" s="45"/>
    </row>
    <row r="27" spans="2:5" ht="15">
      <c r="B27" s="13">
        <v>30300</v>
      </c>
      <c r="C27" s="54" t="s">
        <v>29</v>
      </c>
      <c r="D27" s="39">
        <v>500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728839.33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1048970.98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12500</v>
      </c>
      <c r="E34" s="45"/>
    </row>
    <row r="35" spans="2:5" ht="15">
      <c r="B35" s="13">
        <v>40400</v>
      </c>
      <c r="C35" s="54" t="s">
        <v>38</v>
      </c>
      <c r="D35" s="39">
        <v>15000</v>
      </c>
      <c r="E35" s="45"/>
    </row>
    <row r="36" spans="2:5" ht="15">
      <c r="B36" s="13">
        <v>40500</v>
      </c>
      <c r="C36" s="54" t="s">
        <v>39</v>
      </c>
      <c r="D36" s="49">
        <v>71500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99000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1655558.5</v>
      </c>
      <c r="E51" s="62"/>
    </row>
    <row r="52" spans="2:5" ht="15.75" thickBot="1">
      <c r="B52" s="16">
        <v>70000</v>
      </c>
      <c r="C52" s="15" t="s">
        <v>58</v>
      </c>
      <c r="D52" s="48">
        <f>D51</f>
        <v>1655558.5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817798.12</v>
      </c>
      <c r="E54" s="45"/>
    </row>
    <row r="55" spans="2:5" ht="15">
      <c r="B55" s="13">
        <v>90200</v>
      </c>
      <c r="C55" s="54" t="s">
        <v>62</v>
      </c>
      <c r="D55" s="61">
        <v>535931.25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1353729.37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7604020.25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7604020.25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3104980.9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75180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3180160.9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268100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268100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234346.93</v>
      </c>
      <c r="E25" s="45"/>
    </row>
    <row r="26" spans="2:5" ht="15">
      <c r="B26" s="13">
        <v>30200</v>
      </c>
      <c r="C26" s="54" t="s">
        <v>28</v>
      </c>
      <c r="D26" s="39">
        <v>84310</v>
      </c>
      <c r="E26" s="45"/>
    </row>
    <row r="27" spans="2:5" ht="15">
      <c r="B27" s="13">
        <v>30300</v>
      </c>
      <c r="C27" s="54" t="s">
        <v>29</v>
      </c>
      <c r="D27" s="39">
        <v>400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728839.33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1047896.26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15000</v>
      </c>
      <c r="E35" s="45"/>
    </row>
    <row r="36" spans="2:5" ht="15">
      <c r="B36" s="13">
        <v>40500</v>
      </c>
      <c r="C36" s="54" t="s">
        <v>39</v>
      </c>
      <c r="D36" s="49">
        <v>85000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100000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1655558.5</v>
      </c>
      <c r="E51" s="62"/>
    </row>
    <row r="52" spans="2:5" ht="15.75" thickBot="1">
      <c r="B52" s="16">
        <v>70000</v>
      </c>
      <c r="C52" s="15" t="s">
        <v>58</v>
      </c>
      <c r="D52" s="48">
        <f>D51</f>
        <v>1655558.5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817798.12</v>
      </c>
      <c r="E54" s="45"/>
    </row>
    <row r="55" spans="2:5" ht="15">
      <c r="B55" s="13">
        <v>90200</v>
      </c>
      <c r="C55" s="54" t="s">
        <v>62</v>
      </c>
      <c r="D55" s="61">
        <v>535931.25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1353729.37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7605445.03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7605445.03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632379.74</v>
      </c>
      <c r="E10" s="89">
        <v>0</v>
      </c>
      <c r="F10" s="90">
        <v>997674.6</v>
      </c>
      <c r="G10" s="88"/>
      <c r="H10" s="89"/>
      <c r="I10" s="90"/>
      <c r="J10" s="97">
        <v>156874.90000000002</v>
      </c>
      <c r="K10" s="89">
        <v>0</v>
      </c>
      <c r="L10" s="101">
        <v>254379.98</v>
      </c>
      <c r="M10" s="91"/>
      <c r="N10" s="89"/>
      <c r="O10" s="90"/>
      <c r="P10" s="91">
        <v>64812.92</v>
      </c>
      <c r="Q10" s="89">
        <v>0</v>
      </c>
      <c r="R10" s="90">
        <v>84523.72</v>
      </c>
      <c r="S10" s="91"/>
      <c r="T10" s="89"/>
      <c r="U10" s="90"/>
      <c r="V10" s="91"/>
      <c r="W10" s="89"/>
      <c r="X10" s="90"/>
      <c r="Y10" s="91"/>
      <c r="Z10" s="89"/>
      <c r="AA10" s="90"/>
      <c r="AB10" s="91">
        <v>80669.58</v>
      </c>
      <c r="AC10" s="89">
        <v>0</v>
      </c>
      <c r="AD10" s="90">
        <v>113559.92</v>
      </c>
      <c r="AE10" s="91"/>
      <c r="AF10" s="89"/>
      <c r="AG10" s="90"/>
      <c r="AH10" s="91"/>
      <c r="AI10" s="89"/>
      <c r="AJ10" s="90"/>
      <c r="AK10" s="91">
        <v>44517.990000000005</v>
      </c>
      <c r="AL10" s="89">
        <v>0</v>
      </c>
      <c r="AM10" s="90">
        <v>65848.71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979255.13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1515986.93</v>
      </c>
    </row>
    <row r="11" spans="2:76" ht="15">
      <c r="B11" s="13">
        <v>102</v>
      </c>
      <c r="C11" s="25" t="s">
        <v>92</v>
      </c>
      <c r="D11" s="88">
        <v>48784.850000000006</v>
      </c>
      <c r="E11" s="89">
        <v>0</v>
      </c>
      <c r="F11" s="90">
        <v>78944.87</v>
      </c>
      <c r="G11" s="88"/>
      <c r="H11" s="89"/>
      <c r="I11" s="90"/>
      <c r="J11" s="97">
        <v>10866.46</v>
      </c>
      <c r="K11" s="89">
        <v>0</v>
      </c>
      <c r="L11" s="101">
        <v>19732.62</v>
      </c>
      <c r="M11" s="91"/>
      <c r="N11" s="89"/>
      <c r="O11" s="90"/>
      <c r="P11" s="91">
        <v>3590.37</v>
      </c>
      <c r="Q11" s="89">
        <v>0</v>
      </c>
      <c r="R11" s="90">
        <v>4679.21</v>
      </c>
      <c r="S11" s="91"/>
      <c r="T11" s="89"/>
      <c r="U11" s="90"/>
      <c r="V11" s="91"/>
      <c r="W11" s="89"/>
      <c r="X11" s="90"/>
      <c r="Y11" s="91">
        <v>0</v>
      </c>
      <c r="Z11" s="89">
        <v>0</v>
      </c>
      <c r="AA11" s="90">
        <v>0</v>
      </c>
      <c r="AB11" s="91">
        <v>5442.16</v>
      </c>
      <c r="AC11" s="89">
        <v>0</v>
      </c>
      <c r="AD11" s="90">
        <v>7544.86</v>
      </c>
      <c r="AE11" s="91"/>
      <c r="AF11" s="89"/>
      <c r="AG11" s="90"/>
      <c r="AH11" s="91"/>
      <c r="AI11" s="89"/>
      <c r="AJ11" s="90"/>
      <c r="AK11" s="91">
        <v>3436.84</v>
      </c>
      <c r="AL11" s="89">
        <v>0</v>
      </c>
      <c r="AM11" s="90">
        <v>7216.27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72120.68000000001</v>
      </c>
      <c r="BW11" s="77">
        <f t="shared" si="1"/>
        <v>0</v>
      </c>
      <c r="BX11" s="79">
        <f t="shared" si="2"/>
        <v>118117.83</v>
      </c>
    </row>
    <row r="12" spans="2:76" ht="15">
      <c r="B12" s="13">
        <v>103</v>
      </c>
      <c r="C12" s="25" t="s">
        <v>93</v>
      </c>
      <c r="D12" s="88">
        <v>642617.37</v>
      </c>
      <c r="E12" s="89">
        <v>0</v>
      </c>
      <c r="F12" s="90">
        <v>823711.5800000001</v>
      </c>
      <c r="G12" s="88"/>
      <c r="H12" s="89"/>
      <c r="I12" s="90"/>
      <c r="J12" s="97">
        <v>28523.08</v>
      </c>
      <c r="K12" s="89">
        <v>0</v>
      </c>
      <c r="L12" s="101">
        <v>40069.560000000005</v>
      </c>
      <c r="M12" s="91">
        <v>192750</v>
      </c>
      <c r="N12" s="89">
        <v>0</v>
      </c>
      <c r="O12" s="90">
        <v>235997.07</v>
      </c>
      <c r="P12" s="91">
        <v>68871.75</v>
      </c>
      <c r="Q12" s="89">
        <v>0</v>
      </c>
      <c r="R12" s="90">
        <v>120518.03</v>
      </c>
      <c r="S12" s="91">
        <v>32742.42</v>
      </c>
      <c r="T12" s="89">
        <v>0</v>
      </c>
      <c r="U12" s="90">
        <v>42962.11</v>
      </c>
      <c r="V12" s="91"/>
      <c r="W12" s="89"/>
      <c r="X12" s="90"/>
      <c r="Y12" s="91">
        <v>335200</v>
      </c>
      <c r="Z12" s="89">
        <v>0</v>
      </c>
      <c r="AA12" s="90">
        <v>502099.80000000005</v>
      </c>
      <c r="AB12" s="91">
        <v>693433.3200000001</v>
      </c>
      <c r="AC12" s="89">
        <v>0</v>
      </c>
      <c r="AD12" s="90">
        <v>1080365.97</v>
      </c>
      <c r="AE12" s="91">
        <v>273000</v>
      </c>
      <c r="AF12" s="89">
        <v>0</v>
      </c>
      <c r="AG12" s="90">
        <v>441832.80000000005</v>
      </c>
      <c r="AH12" s="91">
        <v>250</v>
      </c>
      <c r="AI12" s="89">
        <v>0</v>
      </c>
      <c r="AJ12" s="90">
        <v>548</v>
      </c>
      <c r="AK12" s="91">
        <v>307572</v>
      </c>
      <c r="AL12" s="89">
        <v>0</v>
      </c>
      <c r="AM12" s="90">
        <v>437400.61999999994</v>
      </c>
      <c r="AN12" s="91"/>
      <c r="AO12" s="89"/>
      <c r="AP12" s="90"/>
      <c r="AQ12" s="91">
        <v>19771.17</v>
      </c>
      <c r="AR12" s="89">
        <v>0</v>
      </c>
      <c r="AS12" s="90">
        <v>25619.61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2594731.1100000003</v>
      </c>
      <c r="BW12" s="77">
        <f t="shared" si="1"/>
        <v>0</v>
      </c>
      <c r="BX12" s="79">
        <f t="shared" si="2"/>
        <v>3751125.15</v>
      </c>
    </row>
    <row r="13" spans="2:76" ht="15">
      <c r="B13" s="13">
        <v>104</v>
      </c>
      <c r="C13" s="25" t="s">
        <v>19</v>
      </c>
      <c r="D13" s="88">
        <v>9500</v>
      </c>
      <c r="E13" s="89">
        <v>0</v>
      </c>
      <c r="F13" s="90">
        <v>31671.4</v>
      </c>
      <c r="G13" s="88"/>
      <c r="H13" s="89"/>
      <c r="I13" s="90"/>
      <c r="J13" s="97"/>
      <c r="K13" s="89"/>
      <c r="L13" s="101"/>
      <c r="M13" s="91">
        <v>12000</v>
      </c>
      <c r="N13" s="89">
        <v>0</v>
      </c>
      <c r="O13" s="90">
        <v>12422.29</v>
      </c>
      <c r="P13" s="91">
        <v>1000</v>
      </c>
      <c r="Q13" s="89">
        <v>0</v>
      </c>
      <c r="R13" s="90">
        <v>1000</v>
      </c>
      <c r="S13" s="91">
        <v>5000</v>
      </c>
      <c r="T13" s="89">
        <v>0</v>
      </c>
      <c r="U13" s="90">
        <v>5000</v>
      </c>
      <c r="V13" s="91"/>
      <c r="W13" s="89"/>
      <c r="X13" s="90"/>
      <c r="Y13" s="91">
        <v>0</v>
      </c>
      <c r="Z13" s="89">
        <v>0</v>
      </c>
      <c r="AA13" s="90">
        <v>0</v>
      </c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54000</v>
      </c>
      <c r="AL13" s="89">
        <v>0</v>
      </c>
      <c r="AM13" s="90">
        <v>78096.29000000001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81500</v>
      </c>
      <c r="BW13" s="77">
        <f t="shared" si="1"/>
        <v>0</v>
      </c>
      <c r="BX13" s="79">
        <f t="shared" si="2"/>
        <v>128189.98000000001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42082.91</v>
      </c>
      <c r="BM16" s="89">
        <v>0</v>
      </c>
      <c r="BN16" s="90">
        <v>89931.92</v>
      </c>
      <c r="BO16" s="91"/>
      <c r="BP16" s="89"/>
      <c r="BQ16" s="90"/>
      <c r="BR16" s="97"/>
      <c r="BS16" s="89"/>
      <c r="BT16" s="101"/>
      <c r="BU16" s="76"/>
      <c r="BV16" s="85">
        <f t="shared" si="0"/>
        <v>42082.91</v>
      </c>
      <c r="BW16" s="77">
        <f t="shared" si="1"/>
        <v>0</v>
      </c>
      <c r="BX16" s="79">
        <f t="shared" si="2"/>
        <v>89931.92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11000</v>
      </c>
      <c r="E18" s="89">
        <v>0</v>
      </c>
      <c r="F18" s="90">
        <v>12500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11000</v>
      </c>
      <c r="BW18" s="77">
        <f t="shared" si="1"/>
        <v>0</v>
      </c>
      <c r="BX18" s="79">
        <f t="shared" si="2"/>
        <v>12500</v>
      </c>
    </row>
    <row r="19" spans="2:76" ht="15">
      <c r="B19" s="13">
        <v>110</v>
      </c>
      <c r="C19" s="25" t="s">
        <v>98</v>
      </c>
      <c r="D19" s="88">
        <v>218604</v>
      </c>
      <c r="E19" s="89">
        <v>0</v>
      </c>
      <c r="F19" s="90">
        <v>308315.1</v>
      </c>
      <c r="G19" s="88"/>
      <c r="H19" s="89"/>
      <c r="I19" s="90"/>
      <c r="J19" s="97">
        <v>600</v>
      </c>
      <c r="K19" s="89">
        <v>0</v>
      </c>
      <c r="L19" s="101">
        <v>600</v>
      </c>
      <c r="M19" s="97">
        <v>2000</v>
      </c>
      <c r="N19" s="89">
        <v>0</v>
      </c>
      <c r="O19" s="101">
        <v>2000</v>
      </c>
      <c r="P19" s="97">
        <v>0</v>
      </c>
      <c r="Q19" s="89">
        <v>0</v>
      </c>
      <c r="R19" s="101">
        <v>0</v>
      </c>
      <c r="S19" s="97">
        <v>0</v>
      </c>
      <c r="T19" s="89">
        <v>0</v>
      </c>
      <c r="U19" s="101">
        <v>2400</v>
      </c>
      <c r="V19" s="97"/>
      <c r="W19" s="89"/>
      <c r="X19" s="101"/>
      <c r="Y19" s="97">
        <v>93324</v>
      </c>
      <c r="Z19" s="89">
        <v>0</v>
      </c>
      <c r="AA19" s="101">
        <v>118289.85</v>
      </c>
      <c r="AB19" s="97">
        <v>27500</v>
      </c>
      <c r="AC19" s="89">
        <v>0</v>
      </c>
      <c r="AD19" s="101">
        <v>48265.6</v>
      </c>
      <c r="AE19" s="97">
        <v>2700</v>
      </c>
      <c r="AF19" s="89">
        <v>0</v>
      </c>
      <c r="AG19" s="101">
        <v>3692</v>
      </c>
      <c r="AH19" s="97"/>
      <c r="AI19" s="89"/>
      <c r="AJ19" s="101"/>
      <c r="AK19" s="97">
        <v>36233</v>
      </c>
      <c r="AL19" s="89">
        <v>0</v>
      </c>
      <c r="AM19" s="101">
        <v>49190.700000000004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117245.5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498206.5</v>
      </c>
      <c r="BW19" s="77">
        <f t="shared" si="1"/>
        <v>0</v>
      </c>
      <c r="BX19" s="79">
        <f t="shared" si="2"/>
        <v>532753.2499999999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1562885.96</v>
      </c>
      <c r="E20" s="78">
        <f t="shared" si="3"/>
        <v>0</v>
      </c>
      <c r="F20" s="79">
        <f t="shared" si="3"/>
        <v>2252817.55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196864.44</v>
      </c>
      <c r="K20" s="78">
        <f t="shared" si="3"/>
        <v>0</v>
      </c>
      <c r="L20" s="77">
        <f t="shared" si="3"/>
        <v>314782.16000000003</v>
      </c>
      <c r="M20" s="98">
        <f t="shared" si="3"/>
        <v>206750</v>
      </c>
      <c r="N20" s="78">
        <f t="shared" si="3"/>
        <v>0</v>
      </c>
      <c r="O20" s="77">
        <f t="shared" si="3"/>
        <v>250419.36000000002</v>
      </c>
      <c r="P20" s="98">
        <f t="shared" si="3"/>
        <v>138275.03999999998</v>
      </c>
      <c r="Q20" s="78">
        <f t="shared" si="3"/>
        <v>0</v>
      </c>
      <c r="R20" s="77">
        <f t="shared" si="3"/>
        <v>210720.96000000002</v>
      </c>
      <c r="S20" s="98">
        <f t="shared" si="3"/>
        <v>37742.42</v>
      </c>
      <c r="T20" s="78">
        <f t="shared" si="3"/>
        <v>0</v>
      </c>
      <c r="U20" s="77">
        <f t="shared" si="3"/>
        <v>50362.11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428524</v>
      </c>
      <c r="Z20" s="78">
        <f t="shared" si="3"/>
        <v>0</v>
      </c>
      <c r="AA20" s="77">
        <f t="shared" si="3"/>
        <v>620389.65</v>
      </c>
      <c r="AB20" s="98">
        <f t="shared" si="3"/>
        <v>807045.06</v>
      </c>
      <c r="AC20" s="78">
        <f t="shared" si="3"/>
        <v>0</v>
      </c>
      <c r="AD20" s="77">
        <f t="shared" si="3"/>
        <v>1249736.35</v>
      </c>
      <c r="AE20" s="98">
        <f t="shared" si="3"/>
        <v>275700</v>
      </c>
      <c r="AF20" s="78">
        <f t="shared" si="3"/>
        <v>0</v>
      </c>
      <c r="AG20" s="77">
        <f t="shared" si="3"/>
        <v>445524.80000000005</v>
      </c>
      <c r="AH20" s="98">
        <f t="shared" si="3"/>
        <v>250</v>
      </c>
      <c r="AI20" s="78">
        <f t="shared" si="3"/>
        <v>0</v>
      </c>
      <c r="AJ20" s="77">
        <f t="shared" si="3"/>
        <v>548</v>
      </c>
      <c r="AK20" s="98">
        <f t="shared" si="3"/>
        <v>445759.83</v>
      </c>
      <c r="AL20" s="78">
        <f t="shared" si="3"/>
        <v>0</v>
      </c>
      <c r="AM20" s="77">
        <f t="shared" si="3"/>
        <v>637752.59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19771.17</v>
      </c>
      <c r="AR20" s="78">
        <f t="shared" si="3"/>
        <v>0</v>
      </c>
      <c r="AS20" s="77">
        <f t="shared" si="3"/>
        <v>25619.61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117245.5</v>
      </c>
      <c r="BJ20" s="78">
        <f t="shared" si="3"/>
        <v>0</v>
      </c>
      <c r="BK20" s="77">
        <f t="shared" si="3"/>
        <v>0</v>
      </c>
      <c r="BL20" s="98">
        <f t="shared" si="3"/>
        <v>42082.91</v>
      </c>
      <c r="BM20" s="78">
        <f t="shared" si="3"/>
        <v>0</v>
      </c>
      <c r="BN20" s="77">
        <f t="shared" si="3"/>
        <v>89931.92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4278896.33</v>
      </c>
      <c r="BW20" s="77">
        <f>BW10+BW11+BW12+BW13+BW14+BW15+BW16+BW17+BW18+BW19</f>
        <v>0</v>
      </c>
      <c r="BX20" s="95">
        <f>BX10+BX11+BX12+BX13+BX14+BX15+BX16+BX17+BX18+BX19</f>
        <v>6148605.0600000005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23000</v>
      </c>
      <c r="E24" s="89">
        <v>0</v>
      </c>
      <c r="F24" s="90">
        <v>31998.69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92843.21</v>
      </c>
      <c r="P24" s="97"/>
      <c r="Q24" s="89"/>
      <c r="R24" s="101"/>
      <c r="S24" s="97"/>
      <c r="T24" s="89"/>
      <c r="U24" s="101"/>
      <c r="V24" s="97"/>
      <c r="W24" s="89"/>
      <c r="X24" s="101"/>
      <c r="Y24" s="97">
        <v>0</v>
      </c>
      <c r="Z24" s="89">
        <v>0</v>
      </c>
      <c r="AA24" s="101">
        <v>0</v>
      </c>
      <c r="AB24" s="97"/>
      <c r="AC24" s="89"/>
      <c r="AD24" s="101"/>
      <c r="AE24" s="97">
        <v>50000</v>
      </c>
      <c r="AF24" s="89">
        <v>0</v>
      </c>
      <c r="AG24" s="101">
        <v>54179.770000000004</v>
      </c>
      <c r="AH24" s="97"/>
      <c r="AI24" s="89"/>
      <c r="AJ24" s="101"/>
      <c r="AK24" s="97">
        <v>10000</v>
      </c>
      <c r="AL24" s="89">
        <v>0</v>
      </c>
      <c r="AM24" s="101">
        <v>10948.8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83000</v>
      </c>
      <c r="BW24" s="77">
        <f t="shared" si="4"/>
        <v>0</v>
      </c>
      <c r="BX24" s="79">
        <f t="shared" si="4"/>
        <v>189970.47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3000</v>
      </c>
      <c r="AL25" s="89">
        <v>0</v>
      </c>
      <c r="AM25" s="101">
        <v>3000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3000</v>
      </c>
      <c r="BW25" s="77">
        <f t="shared" si="4"/>
        <v>0</v>
      </c>
      <c r="BX25" s="79">
        <f t="shared" si="4"/>
        <v>3000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>
        <v>0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32000</v>
      </c>
      <c r="E27" s="89">
        <v>0</v>
      </c>
      <c r="F27" s="90">
        <v>54356.84</v>
      </c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1908.1399999999999</v>
      </c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>
        <v>20591.39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32000</v>
      </c>
      <c r="BW27" s="77">
        <f t="shared" si="4"/>
        <v>0</v>
      </c>
      <c r="BX27" s="79">
        <f t="shared" si="4"/>
        <v>76856.37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55000</v>
      </c>
      <c r="E28" s="78">
        <f t="shared" si="5"/>
        <v>0</v>
      </c>
      <c r="F28" s="79">
        <f t="shared" si="5"/>
        <v>86355.53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94751.35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50000</v>
      </c>
      <c r="AF28" s="78">
        <f t="shared" si="5"/>
        <v>0</v>
      </c>
      <c r="AG28" s="77">
        <f t="shared" si="5"/>
        <v>74771.16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13000</v>
      </c>
      <c r="AL28" s="78">
        <f t="shared" si="6"/>
        <v>0</v>
      </c>
      <c r="AM28" s="77">
        <f t="shared" si="6"/>
        <v>13948.8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118000</v>
      </c>
      <c r="BW28" s="77">
        <f>BW23+BW24+BW25+BW26+BW27</f>
        <v>0</v>
      </c>
      <c r="BX28" s="95">
        <f>BX23+BX24+BX25+BX26+BX27</f>
        <v>269826.83999999997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233090.58000000002</v>
      </c>
      <c r="BM40" s="89">
        <v>0</v>
      </c>
      <c r="BN40" s="101">
        <v>452191.87</v>
      </c>
      <c r="BO40" s="97"/>
      <c r="BP40" s="89"/>
      <c r="BQ40" s="101"/>
      <c r="BR40" s="97"/>
      <c r="BS40" s="89"/>
      <c r="BT40" s="101"/>
      <c r="BU40" s="76"/>
      <c r="BV40" s="85">
        <f t="shared" si="10"/>
        <v>233090.58000000002</v>
      </c>
      <c r="BW40" s="77">
        <f t="shared" si="10"/>
        <v>0</v>
      </c>
      <c r="BX40" s="79">
        <f t="shared" si="10"/>
        <v>452191.87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233090.58000000002</v>
      </c>
      <c r="BM42" s="78">
        <f t="shared" si="12"/>
        <v>0</v>
      </c>
      <c r="BN42" s="77">
        <f t="shared" si="12"/>
        <v>452191.87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233090.58000000002</v>
      </c>
      <c r="BW42" s="77">
        <f>BW38+BW39+BW40+BW41</f>
        <v>0</v>
      </c>
      <c r="BX42" s="95">
        <f>BX38+BX39+BX40+BX41</f>
        <v>452191.87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1655558.5</v>
      </c>
      <c r="BP45" s="89">
        <v>0</v>
      </c>
      <c r="BQ45" s="101">
        <v>1655558.5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1655558.5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1655558.5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1655558.5</v>
      </c>
      <c r="BP46" s="78">
        <f>BP45</f>
        <v>0</v>
      </c>
      <c r="BQ46" s="95">
        <f>BQ45</f>
        <v>1655558.5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1655558.5</v>
      </c>
      <c r="BW46" s="77">
        <f>BW45</f>
        <v>0</v>
      </c>
      <c r="BX46" s="95">
        <f>BX45</f>
        <v>1655558.5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778855.35</v>
      </c>
      <c r="BS49" s="89">
        <v>0</v>
      </c>
      <c r="BT49" s="101">
        <v>834089.77</v>
      </c>
      <c r="BU49" s="76"/>
      <c r="BV49" s="85">
        <f aca="true" t="shared" si="15" ref="BV49:BX50">D49+G49+J49+M49+P49+S49+V49+Y49+AB49+AE49+AH49+AK49+AN49+AQ49+AT49+AW49+AZ49+BC49+BF49+BI49+BL49+BO49+BR49</f>
        <v>778855.35</v>
      </c>
      <c r="BW49" s="77">
        <f t="shared" si="15"/>
        <v>0</v>
      </c>
      <c r="BX49" s="79">
        <f t="shared" si="15"/>
        <v>834089.77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511125</v>
      </c>
      <c r="BS50" s="89">
        <v>0</v>
      </c>
      <c r="BT50" s="101">
        <v>626185.54</v>
      </c>
      <c r="BU50" s="76"/>
      <c r="BV50" s="85">
        <f t="shared" si="15"/>
        <v>511125</v>
      </c>
      <c r="BW50" s="77">
        <f t="shared" si="15"/>
        <v>0</v>
      </c>
      <c r="BX50" s="79">
        <f t="shared" si="15"/>
        <v>626185.54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1289980.35</v>
      </c>
      <c r="BS51" s="78">
        <f>BS49+BS50</f>
        <v>0</v>
      </c>
      <c r="BT51" s="77">
        <f>BT49+BT50</f>
        <v>1460275.31</v>
      </c>
      <c r="BU51" s="85"/>
      <c r="BV51" s="85">
        <f>BV49+BV50</f>
        <v>1289980.35</v>
      </c>
      <c r="BW51" s="77">
        <f>BW49+BW50</f>
        <v>0</v>
      </c>
      <c r="BX51" s="95">
        <f>BX49+BX50</f>
        <v>1460275.31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1617885.96</v>
      </c>
      <c r="E53" s="86">
        <f t="shared" si="18"/>
        <v>0</v>
      </c>
      <c r="F53" s="86">
        <f t="shared" si="18"/>
        <v>2339173.0799999996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196864.44</v>
      </c>
      <c r="K53" s="86">
        <f t="shared" si="18"/>
        <v>0</v>
      </c>
      <c r="L53" s="86">
        <f t="shared" si="18"/>
        <v>314782.16000000003</v>
      </c>
      <c r="M53" s="86">
        <f t="shared" si="18"/>
        <v>206750</v>
      </c>
      <c r="N53" s="86">
        <f t="shared" si="18"/>
        <v>0</v>
      </c>
      <c r="O53" s="86">
        <f t="shared" si="18"/>
        <v>345170.71</v>
      </c>
      <c r="P53" s="86">
        <f t="shared" si="18"/>
        <v>138275.03999999998</v>
      </c>
      <c r="Q53" s="86">
        <f t="shared" si="18"/>
        <v>0</v>
      </c>
      <c r="R53" s="86">
        <f t="shared" si="18"/>
        <v>210720.96000000002</v>
      </c>
      <c r="S53" s="86">
        <f t="shared" si="18"/>
        <v>37742.42</v>
      </c>
      <c r="T53" s="86">
        <f t="shared" si="18"/>
        <v>0</v>
      </c>
      <c r="U53" s="86">
        <f t="shared" si="18"/>
        <v>50362.11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428524</v>
      </c>
      <c r="Z53" s="86">
        <f t="shared" si="18"/>
        <v>0</v>
      </c>
      <c r="AA53" s="86">
        <f t="shared" si="18"/>
        <v>620389.65</v>
      </c>
      <c r="AB53" s="86">
        <f t="shared" si="18"/>
        <v>807045.06</v>
      </c>
      <c r="AC53" s="86">
        <f t="shared" si="18"/>
        <v>0</v>
      </c>
      <c r="AD53" s="86">
        <f t="shared" si="18"/>
        <v>1249736.35</v>
      </c>
      <c r="AE53" s="86">
        <f t="shared" si="18"/>
        <v>325700</v>
      </c>
      <c r="AF53" s="86">
        <f t="shared" si="18"/>
        <v>0</v>
      </c>
      <c r="AG53" s="86">
        <f t="shared" si="18"/>
        <v>520295.9600000001</v>
      </c>
      <c r="AH53" s="86">
        <f t="shared" si="18"/>
        <v>250</v>
      </c>
      <c r="AI53" s="86">
        <f t="shared" si="18"/>
        <v>0</v>
      </c>
      <c r="AJ53" s="86">
        <f aca="true" t="shared" si="19" ref="AJ53:BT53">AJ20+AJ28+AJ35+AJ42+AJ46+AJ51</f>
        <v>548</v>
      </c>
      <c r="AK53" s="86">
        <f t="shared" si="19"/>
        <v>458759.83</v>
      </c>
      <c r="AL53" s="86">
        <f t="shared" si="19"/>
        <v>0</v>
      </c>
      <c r="AM53" s="86">
        <f t="shared" si="19"/>
        <v>651701.39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19771.17</v>
      </c>
      <c r="AR53" s="86">
        <f t="shared" si="19"/>
        <v>0</v>
      </c>
      <c r="AS53" s="86">
        <f t="shared" si="19"/>
        <v>25619.61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117245.5</v>
      </c>
      <c r="BJ53" s="86">
        <f t="shared" si="19"/>
        <v>0</v>
      </c>
      <c r="BK53" s="86">
        <f t="shared" si="19"/>
        <v>0</v>
      </c>
      <c r="BL53" s="86">
        <f t="shared" si="19"/>
        <v>275173.49</v>
      </c>
      <c r="BM53" s="86">
        <f t="shared" si="19"/>
        <v>0</v>
      </c>
      <c r="BN53" s="86">
        <f t="shared" si="19"/>
        <v>542123.79</v>
      </c>
      <c r="BO53" s="86">
        <f t="shared" si="19"/>
        <v>1655558.5</v>
      </c>
      <c r="BP53" s="86">
        <f t="shared" si="19"/>
        <v>0</v>
      </c>
      <c r="BQ53" s="86">
        <f t="shared" si="19"/>
        <v>1655558.5</v>
      </c>
      <c r="BR53" s="86">
        <f t="shared" si="19"/>
        <v>1289980.35</v>
      </c>
      <c r="BS53" s="86">
        <f t="shared" si="19"/>
        <v>0</v>
      </c>
      <c r="BT53" s="86">
        <f t="shared" si="19"/>
        <v>1460275.31</v>
      </c>
      <c r="BU53" s="86">
        <f>BU8</f>
        <v>0</v>
      </c>
      <c r="BV53" s="102">
        <f>BV8+BV20+BV28+BV35+BV42+BV46+BV51</f>
        <v>7575525.76</v>
      </c>
      <c r="BW53" s="87">
        <f>BW20+BW28+BW35+BW42+BW46+BW51</f>
        <v>0</v>
      </c>
      <c r="BX53" s="87">
        <f>BX20+BX28+BX35+BX42+BX46+BX51</f>
        <v>9986457.58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646337.45</v>
      </c>
      <c r="E10" s="89">
        <v>0</v>
      </c>
      <c r="F10" s="90"/>
      <c r="G10" s="88"/>
      <c r="H10" s="89"/>
      <c r="I10" s="90"/>
      <c r="J10" s="97">
        <v>175325.46</v>
      </c>
      <c r="K10" s="89">
        <v>0</v>
      </c>
      <c r="L10" s="101"/>
      <c r="M10" s="91"/>
      <c r="N10" s="89"/>
      <c r="O10" s="90"/>
      <c r="P10" s="91">
        <v>52112.47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80669.58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>
        <v>44517.990000000005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998962.9499999998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50398.520000000004</v>
      </c>
      <c r="E11" s="89">
        <v>0</v>
      </c>
      <c r="F11" s="90"/>
      <c r="G11" s="88"/>
      <c r="H11" s="89"/>
      <c r="I11" s="90"/>
      <c r="J11" s="97">
        <v>12097.46</v>
      </c>
      <c r="K11" s="89">
        <v>0</v>
      </c>
      <c r="L11" s="101"/>
      <c r="M11" s="91"/>
      <c r="N11" s="89"/>
      <c r="O11" s="90"/>
      <c r="P11" s="91">
        <v>3526.89</v>
      </c>
      <c r="Q11" s="89">
        <v>0</v>
      </c>
      <c r="R11" s="90"/>
      <c r="S11" s="91"/>
      <c r="T11" s="89"/>
      <c r="U11" s="90"/>
      <c r="V11" s="91"/>
      <c r="W11" s="89"/>
      <c r="X11" s="90"/>
      <c r="Y11" s="91">
        <v>0</v>
      </c>
      <c r="Z11" s="89">
        <v>0</v>
      </c>
      <c r="AA11" s="90"/>
      <c r="AB11" s="91">
        <v>5442.16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>
        <v>3436.84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74901.87000000001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647524.09</v>
      </c>
      <c r="E12" s="89">
        <v>0</v>
      </c>
      <c r="F12" s="90"/>
      <c r="G12" s="88"/>
      <c r="H12" s="89"/>
      <c r="I12" s="90"/>
      <c r="J12" s="97">
        <v>29173.98</v>
      </c>
      <c r="K12" s="89">
        <v>0</v>
      </c>
      <c r="L12" s="101"/>
      <c r="M12" s="91">
        <v>160007.5</v>
      </c>
      <c r="N12" s="89">
        <v>0</v>
      </c>
      <c r="O12" s="90"/>
      <c r="P12" s="91">
        <v>68420.34</v>
      </c>
      <c r="Q12" s="89">
        <v>0</v>
      </c>
      <c r="R12" s="90"/>
      <c r="S12" s="91">
        <v>32900</v>
      </c>
      <c r="T12" s="89">
        <v>0</v>
      </c>
      <c r="U12" s="90"/>
      <c r="V12" s="91"/>
      <c r="W12" s="89"/>
      <c r="X12" s="90"/>
      <c r="Y12" s="91">
        <v>326200</v>
      </c>
      <c r="Z12" s="89">
        <v>0</v>
      </c>
      <c r="AA12" s="90"/>
      <c r="AB12" s="91">
        <v>688433.3200000001</v>
      </c>
      <c r="AC12" s="89">
        <v>0</v>
      </c>
      <c r="AD12" s="90"/>
      <c r="AE12" s="91">
        <v>270050</v>
      </c>
      <c r="AF12" s="89">
        <v>0</v>
      </c>
      <c r="AG12" s="90"/>
      <c r="AH12" s="91">
        <v>504</v>
      </c>
      <c r="AI12" s="89">
        <v>0</v>
      </c>
      <c r="AJ12" s="90"/>
      <c r="AK12" s="91">
        <v>307572</v>
      </c>
      <c r="AL12" s="89">
        <v>0</v>
      </c>
      <c r="AM12" s="90"/>
      <c r="AN12" s="91"/>
      <c r="AO12" s="89"/>
      <c r="AP12" s="90"/>
      <c r="AQ12" s="91">
        <v>21771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2552556.23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9500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10000</v>
      </c>
      <c r="N13" s="89">
        <v>0</v>
      </c>
      <c r="O13" s="90"/>
      <c r="P13" s="91">
        <v>1100</v>
      </c>
      <c r="Q13" s="89">
        <v>0</v>
      </c>
      <c r="R13" s="90"/>
      <c r="S13" s="91">
        <v>5000</v>
      </c>
      <c r="T13" s="89">
        <v>0</v>
      </c>
      <c r="U13" s="90"/>
      <c r="V13" s="91"/>
      <c r="W13" s="89"/>
      <c r="X13" s="90"/>
      <c r="Y13" s="91">
        <v>0</v>
      </c>
      <c r="Z13" s="89">
        <v>0</v>
      </c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58500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84100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33581.009999999995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33581.009999999995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218744</v>
      </c>
      <c r="E19" s="89">
        <v>0</v>
      </c>
      <c r="F19" s="90"/>
      <c r="G19" s="88"/>
      <c r="H19" s="89"/>
      <c r="I19" s="90"/>
      <c r="J19" s="97">
        <v>630</v>
      </c>
      <c r="K19" s="89">
        <v>0</v>
      </c>
      <c r="L19" s="101"/>
      <c r="M19" s="97">
        <v>4000</v>
      </c>
      <c r="N19" s="89">
        <v>0</v>
      </c>
      <c r="O19" s="101"/>
      <c r="P19" s="97">
        <v>0</v>
      </c>
      <c r="Q19" s="89">
        <v>0</v>
      </c>
      <c r="R19" s="101"/>
      <c r="S19" s="97">
        <v>0</v>
      </c>
      <c r="T19" s="89">
        <v>0</v>
      </c>
      <c r="U19" s="101"/>
      <c r="V19" s="97"/>
      <c r="W19" s="89"/>
      <c r="X19" s="101"/>
      <c r="Y19" s="97">
        <v>95476.5</v>
      </c>
      <c r="Z19" s="89">
        <v>0</v>
      </c>
      <c r="AA19" s="101"/>
      <c r="AB19" s="97">
        <v>27500</v>
      </c>
      <c r="AC19" s="89">
        <v>0</v>
      </c>
      <c r="AD19" s="101"/>
      <c r="AE19" s="97">
        <v>2835</v>
      </c>
      <c r="AF19" s="89">
        <v>0</v>
      </c>
      <c r="AG19" s="101"/>
      <c r="AH19" s="97"/>
      <c r="AI19" s="89"/>
      <c r="AJ19" s="101"/>
      <c r="AK19" s="97">
        <v>38233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117245.5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504664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1577504.06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217226.9</v>
      </c>
      <c r="K20" s="78">
        <f t="shared" si="1"/>
        <v>0</v>
      </c>
      <c r="L20" s="77">
        <f t="shared" si="1"/>
        <v>0</v>
      </c>
      <c r="M20" s="98">
        <f t="shared" si="1"/>
        <v>174007.5</v>
      </c>
      <c r="N20" s="78">
        <f t="shared" si="1"/>
        <v>0</v>
      </c>
      <c r="O20" s="77">
        <f t="shared" si="1"/>
        <v>0</v>
      </c>
      <c r="P20" s="98">
        <f t="shared" si="1"/>
        <v>125159.7</v>
      </c>
      <c r="Q20" s="78">
        <f t="shared" si="1"/>
        <v>0</v>
      </c>
      <c r="R20" s="77">
        <f t="shared" si="1"/>
        <v>0</v>
      </c>
      <c r="S20" s="98">
        <f t="shared" si="1"/>
        <v>37900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421676.5</v>
      </c>
      <c r="Z20" s="78">
        <f t="shared" si="1"/>
        <v>0</v>
      </c>
      <c r="AA20" s="77">
        <f t="shared" si="1"/>
        <v>0</v>
      </c>
      <c r="AB20" s="98">
        <f t="shared" si="1"/>
        <v>802045.06</v>
      </c>
      <c r="AC20" s="78">
        <f t="shared" si="1"/>
        <v>0</v>
      </c>
      <c r="AD20" s="77">
        <f t="shared" si="1"/>
        <v>0</v>
      </c>
      <c r="AE20" s="98">
        <f t="shared" si="1"/>
        <v>272885</v>
      </c>
      <c r="AF20" s="78">
        <f t="shared" si="1"/>
        <v>0</v>
      </c>
      <c r="AG20" s="77">
        <f t="shared" si="1"/>
        <v>0</v>
      </c>
      <c r="AH20" s="98">
        <f t="shared" si="1"/>
        <v>504</v>
      </c>
      <c r="AI20" s="78">
        <f t="shared" si="1"/>
        <v>0</v>
      </c>
      <c r="AJ20" s="77">
        <f t="shared" si="1"/>
        <v>0</v>
      </c>
      <c r="AK20" s="98">
        <f t="shared" si="1"/>
        <v>452259.83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21771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117245.5</v>
      </c>
      <c r="BJ20" s="78">
        <f t="shared" si="1"/>
        <v>0</v>
      </c>
      <c r="BK20" s="77">
        <f t="shared" si="1"/>
        <v>0</v>
      </c>
      <c r="BL20" s="98">
        <f t="shared" si="1"/>
        <v>33581.009999999995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4253766.06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11500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>
        <v>0</v>
      </c>
      <c r="Z24" s="89">
        <v>0</v>
      </c>
      <c r="AA24" s="101"/>
      <c r="AB24" s="97"/>
      <c r="AC24" s="89"/>
      <c r="AD24" s="101"/>
      <c r="AE24" s="97">
        <v>50000</v>
      </c>
      <c r="AF24" s="89">
        <v>0</v>
      </c>
      <c r="AG24" s="101"/>
      <c r="AH24" s="97"/>
      <c r="AI24" s="89"/>
      <c r="AJ24" s="101"/>
      <c r="AK24" s="97">
        <v>15000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76500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3000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3000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19500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19500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31000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50000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18000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99000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241966.32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241966.32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241966.32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241966.32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1655558.5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1655558.5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1655558.5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1655558.5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817798.12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817798.12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535931.25</v>
      </c>
      <c r="BS50" s="89">
        <v>0</v>
      </c>
      <c r="BT50" s="101"/>
      <c r="BU50" s="76"/>
      <c r="BV50" s="85">
        <f t="shared" si="9"/>
        <v>535931.25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1353729.37</v>
      </c>
      <c r="BS51" s="78">
        <f>BS49+BS50</f>
        <v>0</v>
      </c>
      <c r="BT51" s="77">
        <f>BT49+BT50</f>
        <v>0</v>
      </c>
      <c r="BU51" s="85"/>
      <c r="BV51" s="85">
        <f>BV49+BV50</f>
        <v>1353729.37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1608504.06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217226.9</v>
      </c>
      <c r="K53" s="86">
        <f t="shared" si="11"/>
        <v>0</v>
      </c>
      <c r="L53" s="86">
        <f t="shared" si="11"/>
        <v>0</v>
      </c>
      <c r="M53" s="86">
        <f t="shared" si="11"/>
        <v>174007.5</v>
      </c>
      <c r="N53" s="86">
        <f t="shared" si="11"/>
        <v>0</v>
      </c>
      <c r="O53" s="86">
        <f t="shared" si="11"/>
        <v>0</v>
      </c>
      <c r="P53" s="86">
        <f t="shared" si="11"/>
        <v>125159.7</v>
      </c>
      <c r="Q53" s="86">
        <f t="shared" si="11"/>
        <v>0</v>
      </c>
      <c r="R53" s="86">
        <f t="shared" si="11"/>
        <v>0</v>
      </c>
      <c r="S53" s="86">
        <f t="shared" si="11"/>
        <v>37900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421676.5</v>
      </c>
      <c r="Z53" s="86">
        <f t="shared" si="11"/>
        <v>0</v>
      </c>
      <c r="AA53" s="86">
        <f t="shared" si="11"/>
        <v>0</v>
      </c>
      <c r="AB53" s="86">
        <f t="shared" si="11"/>
        <v>802045.06</v>
      </c>
      <c r="AC53" s="86">
        <f t="shared" si="11"/>
        <v>0</v>
      </c>
      <c r="AD53" s="86">
        <f t="shared" si="11"/>
        <v>0</v>
      </c>
      <c r="AE53" s="86">
        <f t="shared" si="11"/>
        <v>322885</v>
      </c>
      <c r="AF53" s="86">
        <f t="shared" si="11"/>
        <v>0</v>
      </c>
      <c r="AG53" s="86">
        <f t="shared" si="11"/>
        <v>0</v>
      </c>
      <c r="AH53" s="86">
        <f t="shared" si="11"/>
        <v>504</v>
      </c>
      <c r="AI53" s="86">
        <f t="shared" si="11"/>
        <v>0</v>
      </c>
      <c r="AJ53" s="86">
        <f t="shared" si="11"/>
        <v>0</v>
      </c>
      <c r="AK53" s="86">
        <f t="shared" si="11"/>
        <v>470259.83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21771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117245.5</v>
      </c>
      <c r="BJ53" s="86">
        <f t="shared" si="11"/>
        <v>0</v>
      </c>
      <c r="BK53" s="86">
        <f t="shared" si="11"/>
        <v>0</v>
      </c>
      <c r="BL53" s="86">
        <f t="shared" si="11"/>
        <v>275547.33</v>
      </c>
      <c r="BM53" s="86">
        <f t="shared" si="11"/>
        <v>0</v>
      </c>
      <c r="BN53" s="86">
        <f t="shared" si="11"/>
        <v>0</v>
      </c>
      <c r="BO53" s="86">
        <f t="shared" si="11"/>
        <v>1655558.5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1353729.37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7604020.25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646337.45</v>
      </c>
      <c r="E10" s="89">
        <v>0</v>
      </c>
      <c r="F10" s="90"/>
      <c r="G10" s="88"/>
      <c r="H10" s="89"/>
      <c r="I10" s="90"/>
      <c r="J10" s="97">
        <v>175325.46</v>
      </c>
      <c r="K10" s="89">
        <v>0</v>
      </c>
      <c r="L10" s="101"/>
      <c r="M10" s="91"/>
      <c r="N10" s="89"/>
      <c r="O10" s="90"/>
      <c r="P10" s="91">
        <v>52112.47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80669.58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>
        <v>44517.990000000005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998962.9499999998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50398.520000000004</v>
      </c>
      <c r="E11" s="89">
        <v>0</v>
      </c>
      <c r="F11" s="90"/>
      <c r="G11" s="88"/>
      <c r="H11" s="89"/>
      <c r="I11" s="90"/>
      <c r="J11" s="97">
        <v>12097.46</v>
      </c>
      <c r="K11" s="89">
        <v>0</v>
      </c>
      <c r="L11" s="101"/>
      <c r="M11" s="91"/>
      <c r="N11" s="89"/>
      <c r="O11" s="90"/>
      <c r="P11" s="91">
        <v>3526.89</v>
      </c>
      <c r="Q11" s="89">
        <v>0</v>
      </c>
      <c r="R11" s="90"/>
      <c r="S11" s="91"/>
      <c r="T11" s="89"/>
      <c r="U11" s="90"/>
      <c r="V11" s="91"/>
      <c r="W11" s="89"/>
      <c r="X11" s="90"/>
      <c r="Y11" s="91">
        <v>0</v>
      </c>
      <c r="Z11" s="89">
        <v>0</v>
      </c>
      <c r="AA11" s="90"/>
      <c r="AB11" s="91">
        <v>5442.16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>
        <v>3436.84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74901.87000000001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648524.09</v>
      </c>
      <c r="E12" s="89">
        <v>0</v>
      </c>
      <c r="F12" s="90"/>
      <c r="G12" s="88"/>
      <c r="H12" s="89"/>
      <c r="I12" s="90"/>
      <c r="J12" s="97">
        <v>29173.98</v>
      </c>
      <c r="K12" s="89">
        <v>0</v>
      </c>
      <c r="L12" s="101"/>
      <c r="M12" s="91">
        <v>160007.5</v>
      </c>
      <c r="N12" s="89">
        <v>0</v>
      </c>
      <c r="O12" s="90"/>
      <c r="P12" s="91">
        <v>67420.34</v>
      </c>
      <c r="Q12" s="89">
        <v>0</v>
      </c>
      <c r="R12" s="90"/>
      <c r="S12" s="91">
        <v>32900</v>
      </c>
      <c r="T12" s="89">
        <v>0</v>
      </c>
      <c r="U12" s="90"/>
      <c r="V12" s="91"/>
      <c r="W12" s="89"/>
      <c r="X12" s="90"/>
      <c r="Y12" s="91">
        <v>326200</v>
      </c>
      <c r="Z12" s="89">
        <v>0</v>
      </c>
      <c r="AA12" s="90"/>
      <c r="AB12" s="91">
        <v>688433.3200000001</v>
      </c>
      <c r="AC12" s="89">
        <v>0</v>
      </c>
      <c r="AD12" s="90"/>
      <c r="AE12" s="91">
        <v>270050</v>
      </c>
      <c r="AF12" s="89">
        <v>0</v>
      </c>
      <c r="AG12" s="90"/>
      <c r="AH12" s="91">
        <v>504</v>
      </c>
      <c r="AI12" s="89">
        <v>0</v>
      </c>
      <c r="AJ12" s="90"/>
      <c r="AK12" s="91">
        <v>307572</v>
      </c>
      <c r="AL12" s="89">
        <v>0</v>
      </c>
      <c r="AM12" s="90"/>
      <c r="AN12" s="91"/>
      <c r="AO12" s="89"/>
      <c r="AP12" s="90"/>
      <c r="AQ12" s="91">
        <v>21771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2552556.23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9500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10000</v>
      </c>
      <c r="N13" s="89">
        <v>0</v>
      </c>
      <c r="O13" s="90"/>
      <c r="P13" s="91">
        <v>1100</v>
      </c>
      <c r="Q13" s="89">
        <v>0</v>
      </c>
      <c r="R13" s="90"/>
      <c r="S13" s="91">
        <v>5000</v>
      </c>
      <c r="T13" s="89">
        <v>0</v>
      </c>
      <c r="U13" s="90"/>
      <c r="V13" s="91"/>
      <c r="W13" s="89"/>
      <c r="X13" s="90"/>
      <c r="Y13" s="91">
        <v>0</v>
      </c>
      <c r="Z13" s="89">
        <v>0</v>
      </c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58500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84100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24783.35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24783.35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218744</v>
      </c>
      <c r="E19" s="89">
        <v>0</v>
      </c>
      <c r="F19" s="90"/>
      <c r="G19" s="88"/>
      <c r="H19" s="89"/>
      <c r="I19" s="90"/>
      <c r="J19" s="97">
        <v>630</v>
      </c>
      <c r="K19" s="89">
        <v>0</v>
      </c>
      <c r="L19" s="101"/>
      <c r="M19" s="97">
        <v>4000</v>
      </c>
      <c r="N19" s="89">
        <v>0</v>
      </c>
      <c r="O19" s="101"/>
      <c r="P19" s="97">
        <v>0</v>
      </c>
      <c r="Q19" s="89">
        <v>0</v>
      </c>
      <c r="R19" s="101"/>
      <c r="S19" s="97">
        <v>0</v>
      </c>
      <c r="T19" s="89">
        <v>0</v>
      </c>
      <c r="U19" s="101"/>
      <c r="V19" s="97"/>
      <c r="W19" s="89"/>
      <c r="X19" s="101"/>
      <c r="Y19" s="97">
        <v>95476.5</v>
      </c>
      <c r="Z19" s="89">
        <v>0</v>
      </c>
      <c r="AA19" s="101"/>
      <c r="AB19" s="97">
        <v>27500</v>
      </c>
      <c r="AC19" s="89">
        <v>0</v>
      </c>
      <c r="AD19" s="101"/>
      <c r="AE19" s="97">
        <v>2835</v>
      </c>
      <c r="AF19" s="89">
        <v>0</v>
      </c>
      <c r="AG19" s="101"/>
      <c r="AH19" s="97"/>
      <c r="AI19" s="89"/>
      <c r="AJ19" s="101"/>
      <c r="AK19" s="97">
        <v>38233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117245.5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504664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1578504.06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217226.9</v>
      </c>
      <c r="K20" s="78">
        <f t="shared" si="1"/>
        <v>0</v>
      </c>
      <c r="L20" s="77">
        <f t="shared" si="1"/>
        <v>0</v>
      </c>
      <c r="M20" s="98">
        <f t="shared" si="1"/>
        <v>174007.5</v>
      </c>
      <c r="N20" s="78">
        <f t="shared" si="1"/>
        <v>0</v>
      </c>
      <c r="O20" s="77">
        <f t="shared" si="1"/>
        <v>0</v>
      </c>
      <c r="P20" s="98">
        <f t="shared" si="1"/>
        <v>124159.7</v>
      </c>
      <c r="Q20" s="78">
        <f t="shared" si="1"/>
        <v>0</v>
      </c>
      <c r="R20" s="77">
        <f t="shared" si="1"/>
        <v>0</v>
      </c>
      <c r="S20" s="98">
        <f t="shared" si="1"/>
        <v>37900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421676.5</v>
      </c>
      <c r="Z20" s="78">
        <f t="shared" si="1"/>
        <v>0</v>
      </c>
      <c r="AA20" s="77">
        <f t="shared" si="1"/>
        <v>0</v>
      </c>
      <c r="AB20" s="98">
        <f t="shared" si="1"/>
        <v>802045.06</v>
      </c>
      <c r="AC20" s="78">
        <f t="shared" si="1"/>
        <v>0</v>
      </c>
      <c r="AD20" s="77">
        <f t="shared" si="1"/>
        <v>0</v>
      </c>
      <c r="AE20" s="98">
        <f t="shared" si="1"/>
        <v>272885</v>
      </c>
      <c r="AF20" s="78">
        <f t="shared" si="1"/>
        <v>0</v>
      </c>
      <c r="AG20" s="77">
        <f t="shared" si="1"/>
        <v>0</v>
      </c>
      <c r="AH20" s="98">
        <f t="shared" si="1"/>
        <v>504</v>
      </c>
      <c r="AI20" s="78">
        <f t="shared" si="1"/>
        <v>0</v>
      </c>
      <c r="AJ20" s="77">
        <f t="shared" si="1"/>
        <v>0</v>
      </c>
      <c r="AK20" s="98">
        <f t="shared" si="1"/>
        <v>452259.83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21771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117245.5</v>
      </c>
      <c r="BJ20" s="78">
        <f t="shared" si="1"/>
        <v>0</v>
      </c>
      <c r="BK20" s="77">
        <f t="shared" si="1"/>
        <v>0</v>
      </c>
      <c r="BL20" s="98">
        <f t="shared" si="1"/>
        <v>24783.35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4244968.4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10000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>
        <v>0</v>
      </c>
      <c r="Z24" s="89">
        <v>0</v>
      </c>
      <c r="AA24" s="101"/>
      <c r="AB24" s="97"/>
      <c r="AC24" s="89"/>
      <c r="AD24" s="101"/>
      <c r="AE24" s="97">
        <v>70000</v>
      </c>
      <c r="AF24" s="89">
        <v>0</v>
      </c>
      <c r="AG24" s="101"/>
      <c r="AH24" s="97"/>
      <c r="AI24" s="89"/>
      <c r="AJ24" s="101"/>
      <c r="AK24" s="97">
        <v>15000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95000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3000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3000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2000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12000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70000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18000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251188.76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251188.76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251188.76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251188.76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1655558.5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1655558.5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1655558.5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1655558.5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817798.12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817798.12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535931.25</v>
      </c>
      <c r="BS50" s="89">
        <v>0</v>
      </c>
      <c r="BT50" s="101"/>
      <c r="BU50" s="76"/>
      <c r="BV50" s="85">
        <f t="shared" si="9"/>
        <v>535931.25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1353729.37</v>
      </c>
      <c r="BS51" s="78">
        <f>BS49+BS50</f>
        <v>0</v>
      </c>
      <c r="BT51" s="77">
        <f>BT49+BT50</f>
        <v>0</v>
      </c>
      <c r="BU51" s="85"/>
      <c r="BV51" s="85">
        <f>BV49+BV50</f>
        <v>1353729.37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1590504.06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217226.9</v>
      </c>
      <c r="K53" s="86">
        <f t="shared" si="11"/>
        <v>0</v>
      </c>
      <c r="L53" s="86">
        <f t="shared" si="11"/>
        <v>0</v>
      </c>
      <c r="M53" s="86">
        <f t="shared" si="11"/>
        <v>174007.5</v>
      </c>
      <c r="N53" s="86">
        <f t="shared" si="11"/>
        <v>0</v>
      </c>
      <c r="O53" s="86">
        <f t="shared" si="11"/>
        <v>0</v>
      </c>
      <c r="P53" s="86">
        <f t="shared" si="11"/>
        <v>124159.7</v>
      </c>
      <c r="Q53" s="86">
        <f t="shared" si="11"/>
        <v>0</v>
      </c>
      <c r="R53" s="86">
        <f t="shared" si="11"/>
        <v>0</v>
      </c>
      <c r="S53" s="86">
        <f t="shared" si="11"/>
        <v>37900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421676.5</v>
      </c>
      <c r="Z53" s="86">
        <f t="shared" si="11"/>
        <v>0</v>
      </c>
      <c r="AA53" s="86">
        <f t="shared" si="11"/>
        <v>0</v>
      </c>
      <c r="AB53" s="86">
        <f t="shared" si="11"/>
        <v>802045.06</v>
      </c>
      <c r="AC53" s="86">
        <f t="shared" si="11"/>
        <v>0</v>
      </c>
      <c r="AD53" s="86">
        <f t="shared" si="11"/>
        <v>0</v>
      </c>
      <c r="AE53" s="86">
        <f t="shared" si="11"/>
        <v>342885</v>
      </c>
      <c r="AF53" s="86">
        <f t="shared" si="11"/>
        <v>0</v>
      </c>
      <c r="AG53" s="86">
        <f t="shared" si="11"/>
        <v>0</v>
      </c>
      <c r="AH53" s="86">
        <f t="shared" si="11"/>
        <v>504</v>
      </c>
      <c r="AI53" s="86">
        <f t="shared" si="11"/>
        <v>0</v>
      </c>
      <c r="AJ53" s="86">
        <f t="shared" si="11"/>
        <v>0</v>
      </c>
      <c r="AK53" s="86">
        <f t="shared" si="11"/>
        <v>470259.83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21771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117245.5</v>
      </c>
      <c r="BJ53" s="86">
        <f t="shared" si="11"/>
        <v>0</v>
      </c>
      <c r="BK53" s="86">
        <f t="shared" si="11"/>
        <v>0</v>
      </c>
      <c r="BL53" s="86">
        <f t="shared" si="11"/>
        <v>275972.11</v>
      </c>
      <c r="BM53" s="86">
        <f t="shared" si="11"/>
        <v>0</v>
      </c>
      <c r="BN53" s="86">
        <f t="shared" si="11"/>
        <v>0</v>
      </c>
      <c r="BO53" s="86">
        <f t="shared" si="11"/>
        <v>1655558.5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1353729.37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7605445.03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2022-05-05T07:06:31Z</dcterms:modified>
  <cp:category/>
  <cp:version/>
  <cp:contentType/>
  <cp:contentStatus/>
</cp:coreProperties>
</file>