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<sst xmlns="http://schemas.openxmlformats.org/spreadsheetml/2006/main" count="870" uniqueCount="151">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</sst>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1309412.91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3093318.5500000003</v>
      </c>
      <c r="E10" s="45">
        <v>3150272.8500000006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71600</v>
      </c>
      <c r="E14" s="45">
        <v>71600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3164918.5500000003</v>
      </c>
      <c r="E16" s="51">
        <f>E10+E11+E12+E13+E14+E15</f>
        <v>3221872.8500000006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297588.12</v>
      </c>
      <c r="E18" s="45">
        <v>330244.92000000004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297588.12</v>
      </c>
      <c r="E23" s="51">
        <f>E18+E19+E20+E21+E22</f>
        <v>330244.92000000004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232042.2</v>
      </c>
      <c r="E25" s="45">
        <v>262647.2</v>
      </c>
    </row>
    <row r="26" spans="2:5" ht="15">
      <c r="B26" s="13">
        <v>30200</v>
      </c>
      <c r="C26" s="54" t="s">
        <v>28</v>
      </c>
      <c r="D26" s="39">
        <v>92900</v>
      </c>
      <c r="E26" s="45">
        <v>143533.7</v>
      </c>
    </row>
    <row r="27" spans="2:5" ht="15">
      <c r="B27" s="13">
        <v>30300</v>
      </c>
      <c r="C27" s="54" t="s">
        <v>29</v>
      </c>
      <c r="D27" s="39">
        <v>1000</v>
      </c>
      <c r="E27" s="45">
        <v>1000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771551.9</v>
      </c>
      <c r="E29" s="50">
        <v>843727.4</v>
      </c>
    </row>
    <row r="30" spans="2:5" ht="15.75" thickBot="1">
      <c r="B30" s="16">
        <v>30000</v>
      </c>
      <c r="C30" s="15" t="s">
        <v>32</v>
      </c>
      <c r="D30" s="48">
        <f>D25+D26+D27+D28+D29</f>
        <v>1097494.1</v>
      </c>
      <c r="E30" s="51">
        <f>E25+E26+E27+E28+E29</f>
        <v>1250908.3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149200</v>
      </c>
      <c r="E34" s="45">
        <v>328590.6</v>
      </c>
    </row>
    <row r="35" spans="2:5" ht="15">
      <c r="B35" s="13">
        <v>40400</v>
      </c>
      <c r="C35" s="54" t="s">
        <v>38</v>
      </c>
      <c r="D35" s="39">
        <v>54000</v>
      </c>
      <c r="E35" s="45">
        <v>54000</v>
      </c>
    </row>
    <row r="36" spans="2:5" ht="15">
      <c r="B36" s="13">
        <v>40500</v>
      </c>
      <c r="C36" s="54" t="s">
        <v>39</v>
      </c>
      <c r="D36" s="49">
        <v>79800</v>
      </c>
      <c r="E36" s="50">
        <v>149800</v>
      </c>
    </row>
    <row r="37" spans="2:5" ht="15.75" thickBot="1">
      <c r="B37" s="16">
        <v>40000</v>
      </c>
      <c r="C37" s="15" t="s">
        <v>40</v>
      </c>
      <c r="D37" s="48">
        <f>D32+D33+D34+D35+D36</f>
        <v>283000</v>
      </c>
      <c r="E37" s="51">
        <f>E32+E33+E34+E35+E36</f>
        <v>532390.6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961137</v>
      </c>
      <c r="E51" s="62">
        <v>961137</v>
      </c>
    </row>
    <row r="52" spans="2:5" ht="15.75" thickBot="1">
      <c r="B52" s="16">
        <v>70000</v>
      </c>
      <c r="C52" s="15" t="s">
        <v>58</v>
      </c>
      <c r="D52" s="48">
        <f>D51</f>
        <v>961137</v>
      </c>
      <c r="E52" s="51">
        <f>E51</f>
        <v>961137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741767</v>
      </c>
      <c r="E54" s="45">
        <v>741767.01</v>
      </c>
    </row>
    <row r="55" spans="2:5" ht="15">
      <c r="B55" s="13">
        <v>90200</v>
      </c>
      <c r="C55" s="54" t="s">
        <v>62</v>
      </c>
      <c r="D55" s="61">
        <v>472500</v>
      </c>
      <c r="E55" s="62">
        <v>488083.2</v>
      </c>
    </row>
    <row r="56" spans="2:5" ht="15.75" thickBot="1">
      <c r="B56" s="16">
        <v>90000</v>
      </c>
      <c r="C56" s="15" t="s">
        <v>63</v>
      </c>
      <c r="D56" s="48">
        <f>D54+D55</f>
        <v>1214267</v>
      </c>
      <c r="E56" s="51">
        <f>E54+E55</f>
        <v>1229850.21</v>
      </c>
    </row>
    <row r="57" spans="2:5" ht="16.5" thickBot="1" thickTop="1">
      <c r="B57" s="109" t="s">
        <v>64</v>
      </c>
      <c r="C57" s="110"/>
      <c r="D57" s="52">
        <f>D16+D23+D30+D37+D43+D49+D52+D56</f>
        <v>7018404.7700000005</v>
      </c>
      <c r="E57" s="55">
        <f>E16+E23+E30+E37+E43+E49+E52+E56</f>
        <v>7526403.88</v>
      </c>
    </row>
    <row r="58" spans="2:5" ht="16.5" thickBot="1" thickTop="1">
      <c r="B58" s="109" t="s">
        <v>65</v>
      </c>
      <c r="C58" s="110"/>
      <c r="D58" s="52">
        <f>D57+D5+D6+D7+D8</f>
        <v>7018404.7700000005</v>
      </c>
      <c r="E58" s="55">
        <f>E57+E5+E6+E7+E8</f>
        <v>8835816.79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3111935.43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71600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3183535.43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302425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302425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229591.61</v>
      </c>
      <c r="E25" s="45"/>
    </row>
    <row r="26" spans="2:5" ht="15">
      <c r="B26" s="13">
        <v>30200</v>
      </c>
      <c r="C26" s="54" t="s">
        <v>28</v>
      </c>
      <c r="D26" s="39">
        <v>85100</v>
      </c>
      <c r="E26" s="45"/>
    </row>
    <row r="27" spans="2:5" ht="15">
      <c r="B27" s="13">
        <v>30300</v>
      </c>
      <c r="C27" s="54" t="s">
        <v>29</v>
      </c>
      <c r="D27" s="39">
        <v>1050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766762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1082503.6099999999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220000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235000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961137</v>
      </c>
      <c r="E51" s="62"/>
    </row>
    <row r="52" spans="2:5" ht="15.75" thickBot="1">
      <c r="B52" s="16">
        <v>70000</v>
      </c>
      <c r="C52" s="15" t="s">
        <v>58</v>
      </c>
      <c r="D52" s="48">
        <f>D51</f>
        <v>961137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778855.35</v>
      </c>
      <c r="E54" s="45"/>
    </row>
    <row r="55" spans="2:5" ht="15">
      <c r="B55" s="13">
        <v>90200</v>
      </c>
      <c r="C55" s="54" t="s">
        <v>62</v>
      </c>
      <c r="D55" s="61">
        <v>496125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1274980.35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7039581.390000001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7039581.390000001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3140046.19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75180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3215226.19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317546.25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317546.25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238116.7</v>
      </c>
      <c r="E25" s="45"/>
    </row>
    <row r="26" spans="2:5" ht="15">
      <c r="B26" s="13">
        <v>30200</v>
      </c>
      <c r="C26" s="54" t="s">
        <v>28</v>
      </c>
      <c r="D26" s="39">
        <v>85310</v>
      </c>
      <c r="E26" s="45"/>
    </row>
    <row r="27" spans="2:5" ht="15">
      <c r="B27" s="13">
        <v>30300</v>
      </c>
      <c r="C27" s="54" t="s">
        <v>29</v>
      </c>
      <c r="D27" s="39">
        <v>1102.5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796536.53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1121065.73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95000</v>
      </c>
      <c r="E34" s="45"/>
    </row>
    <row r="35" spans="2:5" ht="15">
      <c r="B35" s="13">
        <v>40400</v>
      </c>
      <c r="C35" s="54" t="s">
        <v>38</v>
      </c>
      <c r="D35" s="39">
        <v>15000</v>
      </c>
      <c r="E35" s="45"/>
    </row>
    <row r="36" spans="2:5" ht="15">
      <c r="B36" s="13">
        <v>40500</v>
      </c>
      <c r="C36" s="54" t="s">
        <v>39</v>
      </c>
      <c r="D36" s="49">
        <v>65500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175500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961137</v>
      </c>
      <c r="E51" s="62"/>
    </row>
    <row r="52" spans="2:5" ht="15.75" thickBot="1">
      <c r="B52" s="16">
        <v>70000</v>
      </c>
      <c r="C52" s="15" t="s">
        <v>58</v>
      </c>
      <c r="D52" s="48">
        <f>D51</f>
        <v>961137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817798.12</v>
      </c>
      <c r="E54" s="45"/>
    </row>
    <row r="55" spans="2:5" ht="15">
      <c r="B55" s="13">
        <v>90200</v>
      </c>
      <c r="C55" s="54" t="s">
        <v>62</v>
      </c>
      <c r="D55" s="61">
        <v>520931.25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1338729.37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7129204.54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7129204.54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776001.6499999999</v>
      </c>
      <c r="E10" s="89">
        <v>0</v>
      </c>
      <c r="F10" s="90">
        <v>870507.78</v>
      </c>
      <c r="G10" s="88"/>
      <c r="H10" s="89"/>
      <c r="I10" s="90"/>
      <c r="J10" s="97">
        <v>178318.01</v>
      </c>
      <c r="K10" s="89">
        <v>0</v>
      </c>
      <c r="L10" s="101">
        <v>187318.01</v>
      </c>
      <c r="M10" s="91"/>
      <c r="N10" s="89"/>
      <c r="O10" s="90"/>
      <c r="P10" s="91">
        <v>53720.86</v>
      </c>
      <c r="Q10" s="89">
        <v>0</v>
      </c>
      <c r="R10" s="90">
        <v>53720.86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64882.73</v>
      </c>
      <c r="AC10" s="89">
        <v>0</v>
      </c>
      <c r="AD10" s="90">
        <v>64882.73</v>
      </c>
      <c r="AE10" s="91"/>
      <c r="AF10" s="89"/>
      <c r="AG10" s="90"/>
      <c r="AH10" s="91"/>
      <c r="AI10" s="89"/>
      <c r="AJ10" s="90"/>
      <c r="AK10" s="91">
        <v>53549.26</v>
      </c>
      <c r="AL10" s="89">
        <v>0</v>
      </c>
      <c r="AM10" s="90">
        <v>72089.39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1126472.51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1248518.77</v>
      </c>
    </row>
    <row r="11" spans="2:76" ht="15">
      <c r="B11" s="13">
        <v>102</v>
      </c>
      <c r="C11" s="25" t="s">
        <v>92</v>
      </c>
      <c r="D11" s="88">
        <v>63639.52</v>
      </c>
      <c r="E11" s="89">
        <v>0</v>
      </c>
      <c r="F11" s="90">
        <v>70257.61</v>
      </c>
      <c r="G11" s="88"/>
      <c r="H11" s="89"/>
      <c r="I11" s="90"/>
      <c r="J11" s="97">
        <v>13659</v>
      </c>
      <c r="K11" s="89">
        <v>0</v>
      </c>
      <c r="L11" s="101">
        <v>16459</v>
      </c>
      <c r="M11" s="91"/>
      <c r="N11" s="89"/>
      <c r="O11" s="90"/>
      <c r="P11" s="91">
        <v>5108.74</v>
      </c>
      <c r="Q11" s="89">
        <v>0</v>
      </c>
      <c r="R11" s="90">
        <v>5108.74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4428.91</v>
      </c>
      <c r="AC11" s="89">
        <v>0</v>
      </c>
      <c r="AD11" s="90">
        <v>4428.91</v>
      </c>
      <c r="AE11" s="91"/>
      <c r="AF11" s="89"/>
      <c r="AG11" s="90"/>
      <c r="AH11" s="91"/>
      <c r="AI11" s="89"/>
      <c r="AJ11" s="90"/>
      <c r="AK11" s="91">
        <v>4553.92</v>
      </c>
      <c r="AL11" s="89">
        <v>0</v>
      </c>
      <c r="AM11" s="90">
        <v>7470.66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91390.09</v>
      </c>
      <c r="BW11" s="77">
        <f t="shared" si="1"/>
        <v>0</v>
      </c>
      <c r="BX11" s="79">
        <f t="shared" si="2"/>
        <v>103724.92000000001</v>
      </c>
    </row>
    <row r="12" spans="2:76" ht="15">
      <c r="B12" s="13">
        <v>103</v>
      </c>
      <c r="C12" s="25" t="s">
        <v>93</v>
      </c>
      <c r="D12" s="88">
        <v>609994.37</v>
      </c>
      <c r="E12" s="89">
        <v>0</v>
      </c>
      <c r="F12" s="90">
        <v>734572.8900000001</v>
      </c>
      <c r="G12" s="88"/>
      <c r="H12" s="89"/>
      <c r="I12" s="90"/>
      <c r="J12" s="97">
        <v>35450</v>
      </c>
      <c r="K12" s="89">
        <v>0</v>
      </c>
      <c r="L12" s="101">
        <v>53587.78</v>
      </c>
      <c r="M12" s="91">
        <v>145250</v>
      </c>
      <c r="N12" s="89">
        <v>0</v>
      </c>
      <c r="O12" s="90">
        <v>197449.52000000002</v>
      </c>
      <c r="P12" s="91">
        <v>68335</v>
      </c>
      <c r="Q12" s="89">
        <v>0</v>
      </c>
      <c r="R12" s="90">
        <v>95379.17</v>
      </c>
      <c r="S12" s="91">
        <v>32600</v>
      </c>
      <c r="T12" s="89">
        <v>0</v>
      </c>
      <c r="U12" s="90">
        <v>43654.77</v>
      </c>
      <c r="V12" s="91"/>
      <c r="W12" s="89"/>
      <c r="X12" s="90"/>
      <c r="Y12" s="91">
        <v>328191.76</v>
      </c>
      <c r="Z12" s="89">
        <v>0</v>
      </c>
      <c r="AA12" s="90">
        <v>329877.18</v>
      </c>
      <c r="AB12" s="91">
        <v>714000</v>
      </c>
      <c r="AC12" s="89">
        <v>0</v>
      </c>
      <c r="AD12" s="90">
        <v>913904.49</v>
      </c>
      <c r="AE12" s="91">
        <v>266000</v>
      </c>
      <c r="AF12" s="89">
        <v>0</v>
      </c>
      <c r="AG12" s="90">
        <v>375563.78</v>
      </c>
      <c r="AH12" s="91">
        <v>480</v>
      </c>
      <c r="AI12" s="89">
        <v>0</v>
      </c>
      <c r="AJ12" s="90">
        <v>480</v>
      </c>
      <c r="AK12" s="91">
        <v>337500</v>
      </c>
      <c r="AL12" s="89">
        <v>0</v>
      </c>
      <c r="AM12" s="90">
        <v>416982.54999999993</v>
      </c>
      <c r="AN12" s="91"/>
      <c r="AO12" s="89"/>
      <c r="AP12" s="90"/>
      <c r="AQ12" s="91">
        <v>11500</v>
      </c>
      <c r="AR12" s="89">
        <v>0</v>
      </c>
      <c r="AS12" s="90">
        <v>14638.5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2549301.13</v>
      </c>
      <c r="BW12" s="77">
        <f t="shared" si="1"/>
        <v>0</v>
      </c>
      <c r="BX12" s="79">
        <f t="shared" si="2"/>
        <v>3176090.63</v>
      </c>
    </row>
    <row r="13" spans="2:76" ht="15">
      <c r="B13" s="13">
        <v>104</v>
      </c>
      <c r="C13" s="25" t="s">
        <v>19</v>
      </c>
      <c r="D13" s="88">
        <v>9501</v>
      </c>
      <c r="E13" s="89">
        <v>0</v>
      </c>
      <c r="F13" s="90">
        <v>59147.950000000004</v>
      </c>
      <c r="G13" s="88"/>
      <c r="H13" s="89"/>
      <c r="I13" s="90"/>
      <c r="J13" s="97"/>
      <c r="K13" s="89"/>
      <c r="L13" s="101"/>
      <c r="M13" s="91">
        <v>12000</v>
      </c>
      <c r="N13" s="89">
        <v>0</v>
      </c>
      <c r="O13" s="90">
        <v>19049.02</v>
      </c>
      <c r="P13" s="91">
        <v>1000</v>
      </c>
      <c r="Q13" s="89">
        <v>0</v>
      </c>
      <c r="R13" s="90">
        <v>2000</v>
      </c>
      <c r="S13" s="91">
        <v>5000</v>
      </c>
      <c r="T13" s="89">
        <v>0</v>
      </c>
      <c r="U13" s="90">
        <v>16600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59000</v>
      </c>
      <c r="AL13" s="89">
        <v>0</v>
      </c>
      <c r="AM13" s="90">
        <v>133067.97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86501</v>
      </c>
      <c r="BW13" s="77">
        <f t="shared" si="1"/>
        <v>0</v>
      </c>
      <c r="BX13" s="79">
        <f t="shared" si="2"/>
        <v>229864.94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49497.700000000004</v>
      </c>
      <c r="BM16" s="89">
        <v>0</v>
      </c>
      <c r="BN16" s="90">
        <v>49497.700000000004</v>
      </c>
      <c r="BO16" s="91"/>
      <c r="BP16" s="89"/>
      <c r="BQ16" s="90"/>
      <c r="BR16" s="97"/>
      <c r="BS16" s="89"/>
      <c r="BT16" s="101"/>
      <c r="BU16" s="76"/>
      <c r="BV16" s="85">
        <f t="shared" si="0"/>
        <v>49497.700000000004</v>
      </c>
      <c r="BW16" s="77">
        <f t="shared" si="1"/>
        <v>0</v>
      </c>
      <c r="BX16" s="79">
        <f t="shared" si="2"/>
        <v>49497.700000000004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3000</v>
      </c>
      <c r="E18" s="89">
        <v>0</v>
      </c>
      <c r="F18" s="90">
        <v>4581.27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3000</v>
      </c>
      <c r="BW18" s="77">
        <f t="shared" si="1"/>
        <v>0</v>
      </c>
      <c r="BX18" s="79">
        <f t="shared" si="2"/>
        <v>4581.27</v>
      </c>
    </row>
    <row r="19" spans="2:76" ht="15">
      <c r="B19" s="13">
        <v>110</v>
      </c>
      <c r="C19" s="25" t="s">
        <v>98</v>
      </c>
      <c r="D19" s="88">
        <v>216332</v>
      </c>
      <c r="E19" s="89">
        <v>0</v>
      </c>
      <c r="F19" s="90">
        <v>227789.38</v>
      </c>
      <c r="G19" s="88"/>
      <c r="H19" s="89"/>
      <c r="I19" s="90"/>
      <c r="J19" s="97">
        <v>600</v>
      </c>
      <c r="K19" s="89">
        <v>0</v>
      </c>
      <c r="L19" s="101">
        <v>600</v>
      </c>
      <c r="M19" s="97">
        <v>4000</v>
      </c>
      <c r="N19" s="89">
        <v>0</v>
      </c>
      <c r="O19" s="101">
        <v>4000</v>
      </c>
      <c r="P19" s="97">
        <v>0</v>
      </c>
      <c r="Q19" s="89">
        <v>0</v>
      </c>
      <c r="R19" s="101">
        <v>0</v>
      </c>
      <c r="S19" s="97">
        <v>0</v>
      </c>
      <c r="T19" s="89">
        <v>0</v>
      </c>
      <c r="U19" s="101">
        <v>5000</v>
      </c>
      <c r="V19" s="97"/>
      <c r="W19" s="89"/>
      <c r="X19" s="101"/>
      <c r="Y19" s="97">
        <v>45108</v>
      </c>
      <c r="Z19" s="89">
        <v>0</v>
      </c>
      <c r="AA19" s="101">
        <v>50128.09</v>
      </c>
      <c r="AB19" s="97">
        <v>27500</v>
      </c>
      <c r="AC19" s="89">
        <v>0</v>
      </c>
      <c r="AD19" s="101">
        <v>27500</v>
      </c>
      <c r="AE19" s="97">
        <v>2700</v>
      </c>
      <c r="AF19" s="89">
        <v>0</v>
      </c>
      <c r="AG19" s="101">
        <v>2700</v>
      </c>
      <c r="AH19" s="97"/>
      <c r="AI19" s="89"/>
      <c r="AJ19" s="101"/>
      <c r="AK19" s="97">
        <v>20088.12</v>
      </c>
      <c r="AL19" s="89">
        <v>0</v>
      </c>
      <c r="AM19" s="101">
        <v>31020.69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113410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429738.12</v>
      </c>
      <c r="BW19" s="77">
        <f t="shared" si="1"/>
        <v>0</v>
      </c>
      <c r="BX19" s="79">
        <f t="shared" si="2"/>
        <v>348738.16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1678468.54</v>
      </c>
      <c r="E20" s="78">
        <f t="shared" si="3"/>
        <v>0</v>
      </c>
      <c r="F20" s="79">
        <f t="shared" si="3"/>
        <v>1966856.8800000004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228027.01</v>
      </c>
      <c r="K20" s="78">
        <f t="shared" si="3"/>
        <v>0</v>
      </c>
      <c r="L20" s="77">
        <f t="shared" si="3"/>
        <v>257964.79</v>
      </c>
      <c r="M20" s="98">
        <f t="shared" si="3"/>
        <v>161250</v>
      </c>
      <c r="N20" s="78">
        <f t="shared" si="3"/>
        <v>0</v>
      </c>
      <c r="O20" s="77">
        <f t="shared" si="3"/>
        <v>220498.54</v>
      </c>
      <c r="P20" s="98">
        <f t="shared" si="3"/>
        <v>128164.6</v>
      </c>
      <c r="Q20" s="78">
        <f t="shared" si="3"/>
        <v>0</v>
      </c>
      <c r="R20" s="77">
        <f t="shared" si="3"/>
        <v>156208.77</v>
      </c>
      <c r="S20" s="98">
        <f t="shared" si="3"/>
        <v>37600</v>
      </c>
      <c r="T20" s="78">
        <f t="shared" si="3"/>
        <v>0</v>
      </c>
      <c r="U20" s="77">
        <f t="shared" si="3"/>
        <v>65254.77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373299.76</v>
      </c>
      <c r="Z20" s="78">
        <f t="shared" si="3"/>
        <v>0</v>
      </c>
      <c r="AA20" s="77">
        <f t="shared" si="3"/>
        <v>380005.27</v>
      </c>
      <c r="AB20" s="98">
        <f t="shared" si="3"/>
        <v>810811.64</v>
      </c>
      <c r="AC20" s="78">
        <f t="shared" si="3"/>
        <v>0</v>
      </c>
      <c r="AD20" s="77">
        <f t="shared" si="3"/>
        <v>1010716.13</v>
      </c>
      <c r="AE20" s="98">
        <f t="shared" si="3"/>
        <v>268700</v>
      </c>
      <c r="AF20" s="78">
        <f t="shared" si="3"/>
        <v>0</v>
      </c>
      <c r="AG20" s="77">
        <f t="shared" si="3"/>
        <v>378263.78</v>
      </c>
      <c r="AH20" s="98">
        <f t="shared" si="3"/>
        <v>480</v>
      </c>
      <c r="AI20" s="78">
        <f t="shared" si="3"/>
        <v>0</v>
      </c>
      <c r="AJ20" s="77">
        <f t="shared" si="3"/>
        <v>480</v>
      </c>
      <c r="AK20" s="98">
        <f t="shared" si="3"/>
        <v>474691.3</v>
      </c>
      <c r="AL20" s="78">
        <f t="shared" si="3"/>
        <v>0</v>
      </c>
      <c r="AM20" s="77">
        <f t="shared" si="3"/>
        <v>660631.2599999999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11500</v>
      </c>
      <c r="AR20" s="78">
        <f t="shared" si="3"/>
        <v>0</v>
      </c>
      <c r="AS20" s="77">
        <f t="shared" si="3"/>
        <v>14638.5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113410</v>
      </c>
      <c r="BJ20" s="78">
        <f t="shared" si="3"/>
        <v>0</v>
      </c>
      <c r="BK20" s="77">
        <f t="shared" si="3"/>
        <v>0</v>
      </c>
      <c r="BL20" s="98">
        <f t="shared" si="3"/>
        <v>49497.700000000004</v>
      </c>
      <c r="BM20" s="78">
        <f t="shared" si="3"/>
        <v>0</v>
      </c>
      <c r="BN20" s="77">
        <f t="shared" si="3"/>
        <v>49497.700000000004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4335900.55</v>
      </c>
      <c r="BW20" s="77">
        <f>BW10+BW11+BW12+BW13+BW14+BW15+BW16+BW17+BW18+BW19</f>
        <v>0</v>
      </c>
      <c r="BX20" s="95">
        <f>BX10+BX11+BX12+BX13+BX14+BX15+BX16+BX17+BX18+BX19</f>
        <v>5161016.390000001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32000</v>
      </c>
      <c r="E24" s="89">
        <v>0</v>
      </c>
      <c r="F24" s="90">
        <v>42587.86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165243.46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5000</v>
      </c>
      <c r="AF24" s="89">
        <v>0</v>
      </c>
      <c r="AG24" s="101">
        <v>22884.940000000002</v>
      </c>
      <c r="AH24" s="97"/>
      <c r="AI24" s="89"/>
      <c r="AJ24" s="101"/>
      <c r="AK24" s="97">
        <v>50000</v>
      </c>
      <c r="AL24" s="89">
        <v>0</v>
      </c>
      <c r="AM24" s="101">
        <v>50948.8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87000</v>
      </c>
      <c r="BW24" s="77">
        <f t="shared" si="4"/>
        <v>0</v>
      </c>
      <c r="BX24" s="79">
        <f t="shared" si="4"/>
        <v>281665.06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3000</v>
      </c>
      <c r="AL25" s="89">
        <v>0</v>
      </c>
      <c r="AM25" s="101">
        <v>3000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3000</v>
      </c>
      <c r="BW25" s="77">
        <f t="shared" si="4"/>
        <v>0</v>
      </c>
      <c r="BX25" s="79">
        <f t="shared" si="4"/>
        <v>3000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115000</v>
      </c>
      <c r="E27" s="89">
        <v>0</v>
      </c>
      <c r="F27" s="90">
        <v>227117.25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8027.66</v>
      </c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78000</v>
      </c>
      <c r="AF27" s="89">
        <v>0</v>
      </c>
      <c r="AG27" s="101">
        <v>79693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193000</v>
      </c>
      <c r="BW27" s="77">
        <f t="shared" si="4"/>
        <v>0</v>
      </c>
      <c r="BX27" s="79">
        <f t="shared" si="4"/>
        <v>314837.91000000003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147000</v>
      </c>
      <c r="E28" s="78">
        <f t="shared" si="5"/>
        <v>0</v>
      </c>
      <c r="F28" s="79">
        <f t="shared" si="5"/>
        <v>269705.11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173271.12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83000</v>
      </c>
      <c r="AF28" s="78">
        <f t="shared" si="5"/>
        <v>0</v>
      </c>
      <c r="AG28" s="77">
        <f t="shared" si="5"/>
        <v>102577.94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53000</v>
      </c>
      <c r="AL28" s="78">
        <f t="shared" si="6"/>
        <v>0</v>
      </c>
      <c r="AM28" s="77">
        <f t="shared" si="6"/>
        <v>53948.8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283000</v>
      </c>
      <c r="BW28" s="77">
        <f>BW23+BW24+BW25+BW26+BW27</f>
        <v>0</v>
      </c>
      <c r="BX28" s="95">
        <f>BX23+BX24+BX25+BX26+BX27</f>
        <v>599502.97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224100.22000000003</v>
      </c>
      <c r="BM40" s="89">
        <v>0</v>
      </c>
      <c r="BN40" s="101">
        <v>224100.22000000003</v>
      </c>
      <c r="BO40" s="97"/>
      <c r="BP40" s="89"/>
      <c r="BQ40" s="101"/>
      <c r="BR40" s="97"/>
      <c r="BS40" s="89"/>
      <c r="BT40" s="101"/>
      <c r="BU40" s="76"/>
      <c r="BV40" s="85">
        <f t="shared" si="10"/>
        <v>224100.22000000003</v>
      </c>
      <c r="BW40" s="77">
        <f t="shared" si="10"/>
        <v>0</v>
      </c>
      <c r="BX40" s="79">
        <f t="shared" si="10"/>
        <v>224100.22000000003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224100.22000000003</v>
      </c>
      <c r="BM42" s="78">
        <f t="shared" si="12"/>
        <v>0</v>
      </c>
      <c r="BN42" s="77">
        <f t="shared" si="12"/>
        <v>224100.22000000003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224100.22000000003</v>
      </c>
      <c r="BW42" s="77">
        <f>BW38+BW39+BW40+BW41</f>
        <v>0</v>
      </c>
      <c r="BX42" s="95">
        <f>BX38+BX39+BX40+BX41</f>
        <v>224100.22000000003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961137</v>
      </c>
      <c r="BP45" s="89">
        <v>0</v>
      </c>
      <c r="BQ45" s="101">
        <v>961137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961137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961137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961137</v>
      </c>
      <c r="BP46" s="78">
        <f>BP45</f>
        <v>0</v>
      </c>
      <c r="BQ46" s="95">
        <f>BQ45</f>
        <v>961137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961137</v>
      </c>
      <c r="BW46" s="77">
        <f>BW45</f>
        <v>0</v>
      </c>
      <c r="BX46" s="95">
        <f>BX45</f>
        <v>961137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741767</v>
      </c>
      <c r="BS49" s="89">
        <v>0</v>
      </c>
      <c r="BT49" s="101">
        <v>751901.69</v>
      </c>
      <c r="BU49" s="76"/>
      <c r="BV49" s="85">
        <f aca="true" t="shared" si="15" ref="BV49:BX50">D49+G49+J49+M49+P49+S49+V49+Y49+AB49+AE49+AH49+AK49+AN49+AQ49+AT49+AW49+AZ49+BC49+BF49+BI49+BL49+BO49+BR49</f>
        <v>741767</v>
      </c>
      <c r="BW49" s="77">
        <f t="shared" si="15"/>
        <v>0</v>
      </c>
      <c r="BX49" s="79">
        <f t="shared" si="15"/>
        <v>751901.69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472500</v>
      </c>
      <c r="BS50" s="89">
        <v>0</v>
      </c>
      <c r="BT50" s="101">
        <v>581180.99</v>
      </c>
      <c r="BU50" s="76"/>
      <c r="BV50" s="85">
        <f t="shared" si="15"/>
        <v>472500</v>
      </c>
      <c r="BW50" s="77">
        <f t="shared" si="15"/>
        <v>0</v>
      </c>
      <c r="BX50" s="79">
        <f t="shared" si="15"/>
        <v>581180.99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1214267</v>
      </c>
      <c r="BS51" s="78">
        <f>BS49+BS50</f>
        <v>0</v>
      </c>
      <c r="BT51" s="77">
        <f>BT49+BT50</f>
        <v>1333082.68</v>
      </c>
      <c r="BU51" s="85"/>
      <c r="BV51" s="85">
        <f>BV49+BV50</f>
        <v>1214267</v>
      </c>
      <c r="BW51" s="77">
        <f>BW49+BW50</f>
        <v>0</v>
      </c>
      <c r="BX51" s="95">
        <f>BX49+BX50</f>
        <v>1333082.68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1825468.54</v>
      </c>
      <c r="E53" s="86">
        <f t="shared" si="18"/>
        <v>0</v>
      </c>
      <c r="F53" s="86">
        <f t="shared" si="18"/>
        <v>2236561.99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228027.01</v>
      </c>
      <c r="K53" s="86">
        <f t="shared" si="18"/>
        <v>0</v>
      </c>
      <c r="L53" s="86">
        <f t="shared" si="18"/>
        <v>257964.79</v>
      </c>
      <c r="M53" s="86">
        <f t="shared" si="18"/>
        <v>161250</v>
      </c>
      <c r="N53" s="86">
        <f t="shared" si="18"/>
        <v>0</v>
      </c>
      <c r="O53" s="86">
        <f t="shared" si="18"/>
        <v>393769.66000000003</v>
      </c>
      <c r="P53" s="86">
        <f t="shared" si="18"/>
        <v>128164.6</v>
      </c>
      <c r="Q53" s="86">
        <f t="shared" si="18"/>
        <v>0</v>
      </c>
      <c r="R53" s="86">
        <f t="shared" si="18"/>
        <v>156208.77</v>
      </c>
      <c r="S53" s="86">
        <f t="shared" si="18"/>
        <v>37600</v>
      </c>
      <c r="T53" s="86">
        <f t="shared" si="18"/>
        <v>0</v>
      </c>
      <c r="U53" s="86">
        <f t="shared" si="18"/>
        <v>65254.77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373299.76</v>
      </c>
      <c r="Z53" s="86">
        <f t="shared" si="18"/>
        <v>0</v>
      </c>
      <c r="AA53" s="86">
        <f t="shared" si="18"/>
        <v>380005.27</v>
      </c>
      <c r="AB53" s="86">
        <f t="shared" si="18"/>
        <v>810811.64</v>
      </c>
      <c r="AC53" s="86">
        <f t="shared" si="18"/>
        <v>0</v>
      </c>
      <c r="AD53" s="86">
        <f t="shared" si="18"/>
        <v>1010716.13</v>
      </c>
      <c r="AE53" s="86">
        <f t="shared" si="18"/>
        <v>351700</v>
      </c>
      <c r="AF53" s="86">
        <f t="shared" si="18"/>
        <v>0</v>
      </c>
      <c r="AG53" s="86">
        <f t="shared" si="18"/>
        <v>480841.72000000003</v>
      </c>
      <c r="AH53" s="86">
        <f t="shared" si="18"/>
        <v>480</v>
      </c>
      <c r="AI53" s="86">
        <f t="shared" si="18"/>
        <v>0</v>
      </c>
      <c r="AJ53" s="86">
        <f aca="true" t="shared" si="19" ref="AJ53:BT53">AJ20+AJ28+AJ35+AJ42+AJ46+AJ51</f>
        <v>480</v>
      </c>
      <c r="AK53" s="86">
        <f t="shared" si="19"/>
        <v>527691.3</v>
      </c>
      <c r="AL53" s="86">
        <f t="shared" si="19"/>
        <v>0</v>
      </c>
      <c r="AM53" s="86">
        <f t="shared" si="19"/>
        <v>714580.0599999999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11500</v>
      </c>
      <c r="AR53" s="86">
        <f t="shared" si="19"/>
        <v>0</v>
      </c>
      <c r="AS53" s="86">
        <f t="shared" si="19"/>
        <v>14638.5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113410</v>
      </c>
      <c r="BJ53" s="86">
        <f t="shared" si="19"/>
        <v>0</v>
      </c>
      <c r="BK53" s="86">
        <f t="shared" si="19"/>
        <v>0</v>
      </c>
      <c r="BL53" s="86">
        <f t="shared" si="19"/>
        <v>273597.92000000004</v>
      </c>
      <c r="BM53" s="86">
        <f t="shared" si="19"/>
        <v>0</v>
      </c>
      <c r="BN53" s="86">
        <f t="shared" si="19"/>
        <v>273597.92000000004</v>
      </c>
      <c r="BO53" s="86">
        <f t="shared" si="19"/>
        <v>961137</v>
      </c>
      <c r="BP53" s="86">
        <f t="shared" si="19"/>
        <v>0</v>
      </c>
      <c r="BQ53" s="86">
        <f t="shared" si="19"/>
        <v>961137</v>
      </c>
      <c r="BR53" s="86">
        <f t="shared" si="19"/>
        <v>1214267</v>
      </c>
      <c r="BS53" s="86">
        <f t="shared" si="19"/>
        <v>0</v>
      </c>
      <c r="BT53" s="86">
        <f t="shared" si="19"/>
        <v>1333082.68</v>
      </c>
      <c r="BU53" s="86">
        <f>BU8</f>
        <v>0</v>
      </c>
      <c r="BV53" s="102">
        <f>BV8+BV20+BV28+BV35+BV42+BV46+BV51</f>
        <v>7018404.77</v>
      </c>
      <c r="BW53" s="87">
        <f>BW20+BW28+BW35+BW42+BW46+BW51</f>
        <v>0</v>
      </c>
      <c r="BX53" s="87">
        <f>BX20+BX28+BX35+BX42+BX46+BX51</f>
        <v>8278839.26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766067.1099999999</v>
      </c>
      <c r="E10" s="89">
        <v>0</v>
      </c>
      <c r="F10" s="90"/>
      <c r="G10" s="88"/>
      <c r="H10" s="89"/>
      <c r="I10" s="90"/>
      <c r="J10" s="97">
        <v>178318.01</v>
      </c>
      <c r="K10" s="89">
        <v>0</v>
      </c>
      <c r="L10" s="101"/>
      <c r="M10" s="91"/>
      <c r="N10" s="89"/>
      <c r="O10" s="90"/>
      <c r="P10" s="91">
        <v>53720.86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64882.73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53549.26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1116537.97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63157.02</v>
      </c>
      <c r="E11" s="89">
        <v>0</v>
      </c>
      <c r="F11" s="90"/>
      <c r="G11" s="88"/>
      <c r="H11" s="89"/>
      <c r="I11" s="90"/>
      <c r="J11" s="97">
        <v>13659</v>
      </c>
      <c r="K11" s="89">
        <v>0</v>
      </c>
      <c r="L11" s="101"/>
      <c r="M11" s="91"/>
      <c r="N11" s="89"/>
      <c r="O11" s="90"/>
      <c r="P11" s="91">
        <v>5108.74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4428.91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4553.92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90907.59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624537.15</v>
      </c>
      <c r="E12" s="89">
        <v>0</v>
      </c>
      <c r="F12" s="90"/>
      <c r="G12" s="88"/>
      <c r="H12" s="89"/>
      <c r="I12" s="90"/>
      <c r="J12" s="97">
        <v>28523.08</v>
      </c>
      <c r="K12" s="89">
        <v>0</v>
      </c>
      <c r="L12" s="101"/>
      <c r="M12" s="91">
        <v>154250</v>
      </c>
      <c r="N12" s="89">
        <v>0</v>
      </c>
      <c r="O12" s="90"/>
      <c r="P12" s="91">
        <v>68371.75</v>
      </c>
      <c r="Q12" s="89">
        <v>0</v>
      </c>
      <c r="R12" s="90"/>
      <c r="S12" s="91">
        <v>33900</v>
      </c>
      <c r="T12" s="89">
        <v>0</v>
      </c>
      <c r="U12" s="90"/>
      <c r="V12" s="91"/>
      <c r="W12" s="89"/>
      <c r="X12" s="90"/>
      <c r="Y12" s="91">
        <v>326200</v>
      </c>
      <c r="Z12" s="89">
        <v>0</v>
      </c>
      <c r="AA12" s="90"/>
      <c r="AB12" s="91">
        <v>714000</v>
      </c>
      <c r="AC12" s="89">
        <v>0</v>
      </c>
      <c r="AD12" s="90"/>
      <c r="AE12" s="91">
        <v>270000</v>
      </c>
      <c r="AF12" s="89">
        <v>0</v>
      </c>
      <c r="AG12" s="90"/>
      <c r="AH12" s="91">
        <v>480</v>
      </c>
      <c r="AI12" s="89">
        <v>0</v>
      </c>
      <c r="AJ12" s="90"/>
      <c r="AK12" s="91">
        <v>338500</v>
      </c>
      <c r="AL12" s="89">
        <v>0</v>
      </c>
      <c r="AM12" s="90"/>
      <c r="AN12" s="91"/>
      <c r="AO12" s="89"/>
      <c r="AP12" s="90"/>
      <c r="AQ12" s="91">
        <v>11771.17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2570533.15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12000</v>
      </c>
      <c r="N13" s="89">
        <v>0</v>
      </c>
      <c r="O13" s="90"/>
      <c r="P13" s="91">
        <v>1000</v>
      </c>
      <c r="Q13" s="89">
        <v>0</v>
      </c>
      <c r="R13" s="90"/>
      <c r="S13" s="91">
        <v>5000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60000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88500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41322.91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41322.91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4208.34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4208.34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214620</v>
      </c>
      <c r="E19" s="89">
        <v>0</v>
      </c>
      <c r="F19" s="90"/>
      <c r="G19" s="88"/>
      <c r="H19" s="89"/>
      <c r="I19" s="90"/>
      <c r="J19" s="97">
        <v>600</v>
      </c>
      <c r="K19" s="89">
        <v>0</v>
      </c>
      <c r="L19" s="101"/>
      <c r="M19" s="97">
        <v>4000</v>
      </c>
      <c r="N19" s="89">
        <v>0</v>
      </c>
      <c r="O19" s="101"/>
      <c r="P19" s="97">
        <v>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46158</v>
      </c>
      <c r="Z19" s="89">
        <v>0</v>
      </c>
      <c r="AA19" s="101"/>
      <c r="AB19" s="97">
        <v>27500</v>
      </c>
      <c r="AC19" s="89">
        <v>0</v>
      </c>
      <c r="AD19" s="101"/>
      <c r="AE19" s="97">
        <v>2700</v>
      </c>
      <c r="AF19" s="89">
        <v>0</v>
      </c>
      <c r="AG19" s="101"/>
      <c r="AH19" s="97"/>
      <c r="AI19" s="89"/>
      <c r="AJ19" s="101"/>
      <c r="AK19" s="97">
        <v>13000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115245.5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423823.5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1683089.6199999999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221100.09000000003</v>
      </c>
      <c r="K20" s="78">
        <f t="shared" si="1"/>
        <v>0</v>
      </c>
      <c r="L20" s="77">
        <f t="shared" si="1"/>
        <v>0</v>
      </c>
      <c r="M20" s="98">
        <f t="shared" si="1"/>
        <v>170250</v>
      </c>
      <c r="N20" s="78">
        <f t="shared" si="1"/>
        <v>0</v>
      </c>
      <c r="O20" s="77">
        <f t="shared" si="1"/>
        <v>0</v>
      </c>
      <c r="P20" s="98">
        <f t="shared" si="1"/>
        <v>128201.35</v>
      </c>
      <c r="Q20" s="78">
        <f t="shared" si="1"/>
        <v>0</v>
      </c>
      <c r="R20" s="77">
        <f t="shared" si="1"/>
        <v>0</v>
      </c>
      <c r="S20" s="98">
        <f t="shared" si="1"/>
        <v>38900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372358</v>
      </c>
      <c r="Z20" s="78">
        <f t="shared" si="1"/>
        <v>0</v>
      </c>
      <c r="AA20" s="77">
        <f t="shared" si="1"/>
        <v>0</v>
      </c>
      <c r="AB20" s="98">
        <f t="shared" si="1"/>
        <v>810811.64</v>
      </c>
      <c r="AC20" s="78">
        <f t="shared" si="1"/>
        <v>0</v>
      </c>
      <c r="AD20" s="77">
        <f t="shared" si="1"/>
        <v>0</v>
      </c>
      <c r="AE20" s="98">
        <f t="shared" si="1"/>
        <v>272700</v>
      </c>
      <c r="AF20" s="78">
        <f t="shared" si="1"/>
        <v>0</v>
      </c>
      <c r="AG20" s="77">
        <f t="shared" si="1"/>
        <v>0</v>
      </c>
      <c r="AH20" s="98">
        <f t="shared" si="1"/>
        <v>480</v>
      </c>
      <c r="AI20" s="78">
        <f t="shared" si="1"/>
        <v>0</v>
      </c>
      <c r="AJ20" s="77">
        <f t="shared" si="1"/>
        <v>0</v>
      </c>
      <c r="AK20" s="98">
        <f t="shared" si="1"/>
        <v>469603.18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11771.17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115245.5</v>
      </c>
      <c r="BJ20" s="78">
        <f t="shared" si="1"/>
        <v>0</v>
      </c>
      <c r="BK20" s="77">
        <f t="shared" si="1"/>
        <v>0</v>
      </c>
      <c r="BL20" s="98">
        <f t="shared" si="1"/>
        <v>41322.91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4335833.46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50000</v>
      </c>
      <c r="AF24" s="89">
        <v>0</v>
      </c>
      <c r="AG24" s="101"/>
      <c r="AH24" s="97"/>
      <c r="AI24" s="89"/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73500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3000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3000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158500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158500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167000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18000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235000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232630.58000000002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232630.58000000002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232630.58000000002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232630.58000000002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961137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961137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961137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961137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778855.35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778855.35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496125</v>
      </c>
      <c r="BS50" s="89">
        <v>0</v>
      </c>
      <c r="BT50" s="101"/>
      <c r="BU50" s="76"/>
      <c r="BV50" s="85">
        <f t="shared" si="9"/>
        <v>496125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1274980.35</v>
      </c>
      <c r="BS51" s="78">
        <f>BS49+BS50</f>
        <v>0</v>
      </c>
      <c r="BT51" s="77">
        <f>BT49+BT50</f>
        <v>0</v>
      </c>
      <c r="BU51" s="85"/>
      <c r="BV51" s="85">
        <f>BV49+BV50</f>
        <v>1274980.35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1850089.6199999999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221100.09000000003</v>
      </c>
      <c r="K53" s="86">
        <f t="shared" si="11"/>
        <v>0</v>
      </c>
      <c r="L53" s="86">
        <f t="shared" si="11"/>
        <v>0</v>
      </c>
      <c r="M53" s="86">
        <f t="shared" si="11"/>
        <v>170250</v>
      </c>
      <c r="N53" s="86">
        <f t="shared" si="11"/>
        <v>0</v>
      </c>
      <c r="O53" s="86">
        <f t="shared" si="11"/>
        <v>0</v>
      </c>
      <c r="P53" s="86">
        <f t="shared" si="11"/>
        <v>128201.35</v>
      </c>
      <c r="Q53" s="86">
        <f t="shared" si="11"/>
        <v>0</v>
      </c>
      <c r="R53" s="86">
        <f t="shared" si="11"/>
        <v>0</v>
      </c>
      <c r="S53" s="86">
        <f t="shared" si="11"/>
        <v>38900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372358</v>
      </c>
      <c r="Z53" s="86">
        <f t="shared" si="11"/>
        <v>0</v>
      </c>
      <c r="AA53" s="86">
        <f t="shared" si="11"/>
        <v>0</v>
      </c>
      <c r="AB53" s="86">
        <f t="shared" si="11"/>
        <v>810811.64</v>
      </c>
      <c r="AC53" s="86">
        <f t="shared" si="11"/>
        <v>0</v>
      </c>
      <c r="AD53" s="86">
        <f t="shared" si="11"/>
        <v>0</v>
      </c>
      <c r="AE53" s="86">
        <f t="shared" si="11"/>
        <v>322700</v>
      </c>
      <c r="AF53" s="86">
        <f t="shared" si="11"/>
        <v>0</v>
      </c>
      <c r="AG53" s="86">
        <f t="shared" si="11"/>
        <v>0</v>
      </c>
      <c r="AH53" s="86">
        <f t="shared" si="11"/>
        <v>480</v>
      </c>
      <c r="AI53" s="86">
        <f t="shared" si="11"/>
        <v>0</v>
      </c>
      <c r="AJ53" s="86">
        <f t="shared" si="11"/>
        <v>0</v>
      </c>
      <c r="AK53" s="86">
        <f t="shared" si="11"/>
        <v>487603.18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11771.17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115245.5</v>
      </c>
      <c r="BJ53" s="86">
        <f t="shared" si="11"/>
        <v>0</v>
      </c>
      <c r="BK53" s="86">
        <f t="shared" si="11"/>
        <v>0</v>
      </c>
      <c r="BL53" s="86">
        <f t="shared" si="11"/>
        <v>273953.49</v>
      </c>
      <c r="BM53" s="86">
        <f t="shared" si="11"/>
        <v>0</v>
      </c>
      <c r="BN53" s="86">
        <f t="shared" si="11"/>
        <v>0</v>
      </c>
      <c r="BO53" s="86">
        <f t="shared" si="11"/>
        <v>961137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1274980.35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7039581.390000001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767349.5999999999</v>
      </c>
      <c r="E10" s="89">
        <v>0</v>
      </c>
      <c r="F10" s="90"/>
      <c r="G10" s="88"/>
      <c r="H10" s="89"/>
      <c r="I10" s="90"/>
      <c r="J10" s="97">
        <v>178318.01</v>
      </c>
      <c r="K10" s="89">
        <v>0</v>
      </c>
      <c r="L10" s="101"/>
      <c r="M10" s="91"/>
      <c r="N10" s="89"/>
      <c r="O10" s="90"/>
      <c r="P10" s="91">
        <v>53720.86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64882.73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>
        <v>53549.26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1117820.46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63538.92</v>
      </c>
      <c r="E11" s="89">
        <v>0</v>
      </c>
      <c r="F11" s="90"/>
      <c r="G11" s="88"/>
      <c r="H11" s="89"/>
      <c r="I11" s="90"/>
      <c r="J11" s="97">
        <v>13659</v>
      </c>
      <c r="K11" s="89">
        <v>0</v>
      </c>
      <c r="L11" s="101"/>
      <c r="M11" s="91"/>
      <c r="N11" s="89"/>
      <c r="O11" s="90"/>
      <c r="P11" s="91">
        <v>5108.74</v>
      </c>
      <c r="Q11" s="89">
        <v>0</v>
      </c>
      <c r="R11" s="90"/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/>
      <c r="AB11" s="91">
        <v>4428.91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>
        <v>4553.92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91289.49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640106.56</v>
      </c>
      <c r="E12" s="89">
        <v>0</v>
      </c>
      <c r="F12" s="90"/>
      <c r="G12" s="88"/>
      <c r="H12" s="89"/>
      <c r="I12" s="90"/>
      <c r="J12" s="97">
        <v>29822.73</v>
      </c>
      <c r="K12" s="89">
        <v>0</v>
      </c>
      <c r="L12" s="101"/>
      <c r="M12" s="91">
        <v>159412.5</v>
      </c>
      <c r="N12" s="89">
        <v>0</v>
      </c>
      <c r="O12" s="90"/>
      <c r="P12" s="91">
        <v>70665.34</v>
      </c>
      <c r="Q12" s="89">
        <v>0</v>
      </c>
      <c r="R12" s="90"/>
      <c r="S12" s="91">
        <v>35000</v>
      </c>
      <c r="T12" s="89">
        <v>0</v>
      </c>
      <c r="U12" s="90"/>
      <c r="V12" s="91"/>
      <c r="W12" s="89"/>
      <c r="X12" s="90"/>
      <c r="Y12" s="91">
        <v>342410</v>
      </c>
      <c r="Z12" s="89">
        <v>0</v>
      </c>
      <c r="AA12" s="90"/>
      <c r="AB12" s="91">
        <v>714000</v>
      </c>
      <c r="AC12" s="89">
        <v>0</v>
      </c>
      <c r="AD12" s="90"/>
      <c r="AE12" s="91">
        <v>283000</v>
      </c>
      <c r="AF12" s="89">
        <v>0</v>
      </c>
      <c r="AG12" s="90"/>
      <c r="AH12" s="91">
        <v>504</v>
      </c>
      <c r="AI12" s="89">
        <v>0</v>
      </c>
      <c r="AJ12" s="90"/>
      <c r="AK12" s="91">
        <v>348750</v>
      </c>
      <c r="AL12" s="89">
        <v>0</v>
      </c>
      <c r="AM12" s="90"/>
      <c r="AN12" s="91"/>
      <c r="AO12" s="89"/>
      <c r="AP12" s="90"/>
      <c r="AQ12" s="91">
        <v>11859.73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2635530.86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9500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12600</v>
      </c>
      <c r="N13" s="89">
        <v>0</v>
      </c>
      <c r="O13" s="90"/>
      <c r="P13" s="91">
        <v>1100</v>
      </c>
      <c r="Q13" s="89">
        <v>0</v>
      </c>
      <c r="R13" s="90"/>
      <c r="S13" s="91">
        <v>5000</v>
      </c>
      <c r="T13" s="89">
        <v>0</v>
      </c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61800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90000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32821.009999999995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32821.009999999995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7000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7000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224496.75</v>
      </c>
      <c r="E19" s="89">
        <v>0</v>
      </c>
      <c r="F19" s="90"/>
      <c r="G19" s="88"/>
      <c r="H19" s="89"/>
      <c r="I19" s="90"/>
      <c r="J19" s="97">
        <v>630</v>
      </c>
      <c r="K19" s="89">
        <v>0</v>
      </c>
      <c r="L19" s="101"/>
      <c r="M19" s="97">
        <v>4000</v>
      </c>
      <c r="N19" s="89">
        <v>0</v>
      </c>
      <c r="O19" s="101"/>
      <c r="P19" s="97">
        <v>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47260.5</v>
      </c>
      <c r="Z19" s="89">
        <v>0</v>
      </c>
      <c r="AA19" s="101"/>
      <c r="AB19" s="97">
        <v>27525</v>
      </c>
      <c r="AC19" s="89">
        <v>0</v>
      </c>
      <c r="AD19" s="101"/>
      <c r="AE19" s="97">
        <v>2835</v>
      </c>
      <c r="AF19" s="89">
        <v>0</v>
      </c>
      <c r="AG19" s="101"/>
      <c r="AH19" s="97"/>
      <c r="AI19" s="89"/>
      <c r="AJ19" s="101"/>
      <c r="AK19" s="97">
        <v>13150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117972.78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437870.03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1711991.83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222429.74000000002</v>
      </c>
      <c r="K20" s="78">
        <f t="shared" si="1"/>
        <v>0</v>
      </c>
      <c r="L20" s="77">
        <f t="shared" si="1"/>
        <v>0</v>
      </c>
      <c r="M20" s="98">
        <f t="shared" si="1"/>
        <v>176012.5</v>
      </c>
      <c r="N20" s="78">
        <f t="shared" si="1"/>
        <v>0</v>
      </c>
      <c r="O20" s="77">
        <f t="shared" si="1"/>
        <v>0</v>
      </c>
      <c r="P20" s="98">
        <f t="shared" si="1"/>
        <v>130594.94</v>
      </c>
      <c r="Q20" s="78">
        <f t="shared" si="1"/>
        <v>0</v>
      </c>
      <c r="R20" s="77">
        <f t="shared" si="1"/>
        <v>0</v>
      </c>
      <c r="S20" s="98">
        <f t="shared" si="1"/>
        <v>40000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389670.5</v>
      </c>
      <c r="Z20" s="78">
        <f t="shared" si="1"/>
        <v>0</v>
      </c>
      <c r="AA20" s="77">
        <f t="shared" si="1"/>
        <v>0</v>
      </c>
      <c r="AB20" s="98">
        <f t="shared" si="1"/>
        <v>810836.64</v>
      </c>
      <c r="AC20" s="78">
        <f t="shared" si="1"/>
        <v>0</v>
      </c>
      <c r="AD20" s="77">
        <f t="shared" si="1"/>
        <v>0</v>
      </c>
      <c r="AE20" s="98">
        <f t="shared" si="1"/>
        <v>285835</v>
      </c>
      <c r="AF20" s="78">
        <f t="shared" si="1"/>
        <v>0</v>
      </c>
      <c r="AG20" s="77">
        <f t="shared" si="1"/>
        <v>0</v>
      </c>
      <c r="AH20" s="98">
        <f t="shared" si="1"/>
        <v>504</v>
      </c>
      <c r="AI20" s="78">
        <f t="shared" si="1"/>
        <v>0</v>
      </c>
      <c r="AJ20" s="77">
        <f t="shared" si="1"/>
        <v>0</v>
      </c>
      <c r="AK20" s="98">
        <f t="shared" si="1"/>
        <v>481803.18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11859.73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117972.78</v>
      </c>
      <c r="BJ20" s="78">
        <f t="shared" si="1"/>
        <v>0</v>
      </c>
      <c r="BK20" s="77">
        <f t="shared" si="1"/>
        <v>0</v>
      </c>
      <c r="BL20" s="98">
        <f t="shared" si="1"/>
        <v>32821.009999999995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4412331.85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/>
      <c r="AB24" s="97"/>
      <c r="AC24" s="89"/>
      <c r="AD24" s="101"/>
      <c r="AE24" s="97">
        <v>50000</v>
      </c>
      <c r="AF24" s="89">
        <v>0</v>
      </c>
      <c r="AG24" s="101"/>
      <c r="AH24" s="97"/>
      <c r="AI24" s="89"/>
      <c r="AJ24" s="101"/>
      <c r="AK24" s="97">
        <v>15000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4000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1500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95000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96500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11500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145000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19000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175500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241506.32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241506.32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241506.32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241506.32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961137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961137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961137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961137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817798.12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817798.12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520931.25</v>
      </c>
      <c r="BS50" s="89">
        <v>0</v>
      </c>
      <c r="BT50" s="101"/>
      <c r="BU50" s="76"/>
      <c r="BV50" s="85">
        <f t="shared" si="9"/>
        <v>520931.25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1338729.37</v>
      </c>
      <c r="BS51" s="78">
        <f>BS49+BS50</f>
        <v>0</v>
      </c>
      <c r="BT51" s="77">
        <f>BT49+BT50</f>
        <v>0</v>
      </c>
      <c r="BU51" s="85"/>
      <c r="BV51" s="85">
        <f>BV49+BV50</f>
        <v>1338729.37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1723491.83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222429.74000000002</v>
      </c>
      <c r="K53" s="86">
        <f t="shared" si="11"/>
        <v>0</v>
      </c>
      <c r="L53" s="86">
        <f t="shared" si="11"/>
        <v>0</v>
      </c>
      <c r="M53" s="86">
        <f t="shared" si="11"/>
        <v>176012.5</v>
      </c>
      <c r="N53" s="86">
        <f t="shared" si="11"/>
        <v>0</v>
      </c>
      <c r="O53" s="86">
        <f t="shared" si="11"/>
        <v>0</v>
      </c>
      <c r="P53" s="86">
        <f t="shared" si="11"/>
        <v>130594.94</v>
      </c>
      <c r="Q53" s="86">
        <f t="shared" si="11"/>
        <v>0</v>
      </c>
      <c r="R53" s="86">
        <f t="shared" si="11"/>
        <v>0</v>
      </c>
      <c r="S53" s="86">
        <f t="shared" si="11"/>
        <v>40000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389670.5</v>
      </c>
      <c r="Z53" s="86">
        <f t="shared" si="11"/>
        <v>0</v>
      </c>
      <c r="AA53" s="86">
        <f t="shared" si="11"/>
        <v>0</v>
      </c>
      <c r="AB53" s="86">
        <f t="shared" si="11"/>
        <v>810836.64</v>
      </c>
      <c r="AC53" s="86">
        <f t="shared" si="11"/>
        <v>0</v>
      </c>
      <c r="AD53" s="86">
        <f t="shared" si="11"/>
        <v>0</v>
      </c>
      <c r="AE53" s="86">
        <f t="shared" si="11"/>
        <v>430835</v>
      </c>
      <c r="AF53" s="86">
        <f t="shared" si="11"/>
        <v>0</v>
      </c>
      <c r="AG53" s="86">
        <f t="shared" si="11"/>
        <v>0</v>
      </c>
      <c r="AH53" s="86">
        <f t="shared" si="11"/>
        <v>504</v>
      </c>
      <c r="AI53" s="86">
        <f t="shared" si="11"/>
        <v>0</v>
      </c>
      <c r="AJ53" s="86">
        <f t="shared" si="11"/>
        <v>0</v>
      </c>
      <c r="AK53" s="86">
        <f t="shared" si="11"/>
        <v>500803.18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11859.73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117972.78</v>
      </c>
      <c r="BJ53" s="86">
        <f t="shared" si="11"/>
        <v>0</v>
      </c>
      <c r="BK53" s="86">
        <f t="shared" si="11"/>
        <v>0</v>
      </c>
      <c r="BL53" s="86">
        <f t="shared" si="11"/>
        <v>274327.33</v>
      </c>
      <c r="BM53" s="86">
        <f t="shared" si="11"/>
        <v>0</v>
      </c>
      <c r="BN53" s="86">
        <f t="shared" si="11"/>
        <v>0</v>
      </c>
      <c r="BO53" s="86">
        <f t="shared" si="11"/>
        <v>961137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1338729.37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7129204.54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2021-04-19T08:32:32Z</dcterms:modified>
  <cp:category/>
  <cp:version/>
  <cp:contentType/>
  <cp:contentStatus/>
</cp:coreProperties>
</file>