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<sst xmlns="http://schemas.openxmlformats.org/spreadsheetml/2006/main" count="870" uniqueCount="151">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</sst>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3004993.3000000003</v>
      </c>
      <c r="E10" s="45">
        <v>3935240.4000000004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68203.04</v>
      </c>
      <c r="E14" s="45">
        <v>68203.04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3073196.3400000003</v>
      </c>
      <c r="E16" s="51">
        <f>E10+E11+E12+E13+E14+E15</f>
        <v>4003443.4400000004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322544.2</v>
      </c>
      <c r="E18" s="45">
        <v>354762.46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322544.2</v>
      </c>
      <c r="E23" s="51">
        <f>E18+E19+E20+E21+E22</f>
        <v>354762.46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239539.72</v>
      </c>
      <c r="E25" s="45">
        <v>249673</v>
      </c>
    </row>
    <row r="26" spans="2:5" ht="15">
      <c r="B26" s="13">
        <v>30200</v>
      </c>
      <c r="C26" s="54" t="s">
        <v>28</v>
      </c>
      <c r="D26" s="39">
        <v>83900</v>
      </c>
      <c r="E26" s="45">
        <v>119716.85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664719.54</v>
      </c>
      <c r="E29" s="50">
        <v>741585.2900000002</v>
      </c>
    </row>
    <row r="30" spans="2:5" ht="15.75" thickBot="1">
      <c r="B30" s="16">
        <v>30000</v>
      </c>
      <c r="C30" s="15" t="s">
        <v>32</v>
      </c>
      <c r="D30" s="48">
        <f>D25+D26+D27+D28+D29</f>
        <v>989159.26</v>
      </c>
      <c r="E30" s="51">
        <f>E25+E26+E27+E28+E29</f>
        <v>1111975.1400000001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90000</v>
      </c>
      <c r="E34" s="45">
        <v>219980.6</v>
      </c>
    </row>
    <row r="35" spans="2:5" ht="15">
      <c r="B35" s="13">
        <v>40400</v>
      </c>
      <c r="C35" s="54" t="s">
        <v>38</v>
      </c>
      <c r="D35" s="39">
        <v>370000</v>
      </c>
      <c r="E35" s="45">
        <v>370000</v>
      </c>
    </row>
    <row r="36" spans="2:5" ht="15">
      <c r="B36" s="13">
        <v>40500</v>
      </c>
      <c r="C36" s="54" t="s">
        <v>39</v>
      </c>
      <c r="D36" s="49">
        <v>167791.18</v>
      </c>
      <c r="E36" s="50">
        <v>167791.18</v>
      </c>
    </row>
    <row r="37" spans="2:5" ht="15.75" thickBot="1">
      <c r="B37" s="16">
        <v>40000</v>
      </c>
      <c r="C37" s="15" t="s">
        <v>40</v>
      </c>
      <c r="D37" s="48">
        <f>D32+D33+D34+D35+D36</f>
        <v>627791.1799999999</v>
      </c>
      <c r="E37" s="51">
        <f>E32+E33+E34+E35+E36</f>
        <v>757771.78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440000</v>
      </c>
      <c r="E47" s="45">
        <v>440000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440000</v>
      </c>
      <c r="E49" s="51">
        <f>E45+E46+E47+E48</f>
        <v>440000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1660501</v>
      </c>
      <c r="E51" s="62">
        <v>1660501</v>
      </c>
    </row>
    <row r="52" spans="2:5" ht="15.75" thickBot="1">
      <c r="B52" s="16">
        <v>70000</v>
      </c>
      <c r="C52" s="15" t="s">
        <v>58</v>
      </c>
      <c r="D52" s="48">
        <f>D51</f>
        <v>1660501</v>
      </c>
      <c r="E52" s="51">
        <f>E51</f>
        <v>1660501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741767</v>
      </c>
      <c r="E54" s="45">
        <v>828884.39</v>
      </c>
    </row>
    <row r="55" spans="2:5" ht="15">
      <c r="B55" s="13">
        <v>90200</v>
      </c>
      <c r="C55" s="54" t="s">
        <v>62</v>
      </c>
      <c r="D55" s="61">
        <v>522500</v>
      </c>
      <c r="E55" s="62">
        <v>539964.24</v>
      </c>
    </row>
    <row r="56" spans="2:5" ht="15.75" thickBot="1">
      <c r="B56" s="16">
        <v>90000</v>
      </c>
      <c r="C56" s="15" t="s">
        <v>63</v>
      </c>
      <c r="D56" s="48">
        <f>D54+D55</f>
        <v>1264267</v>
      </c>
      <c r="E56" s="51">
        <f>E54+E55</f>
        <v>1368848.63</v>
      </c>
    </row>
    <row r="57" spans="2:5" ht="16.5" thickBot="1" thickTop="1">
      <c r="B57" s="109" t="s">
        <v>64</v>
      </c>
      <c r="C57" s="110"/>
      <c r="D57" s="52">
        <f>D16+D23+D30+D37+D43+D49+D52+D56</f>
        <v>8377458.98</v>
      </c>
      <c r="E57" s="55">
        <f>E16+E23+E30+E37+E43+E49+E52+E56</f>
        <v>9697302.450000001</v>
      </c>
    </row>
    <row r="58" spans="2:5" ht="16.5" thickBot="1" thickTop="1">
      <c r="B58" s="109" t="s">
        <v>65</v>
      </c>
      <c r="C58" s="110"/>
      <c r="D58" s="52">
        <f>D57+D5+D6+D7+D8</f>
        <v>8377458.98</v>
      </c>
      <c r="E58" s="55">
        <f>E57+E5+E6+E7+E8</f>
        <v>10497302.450000001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2996056.92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71600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3067656.92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216239.05</v>
      </c>
      <c r="E25" s="45"/>
    </row>
    <row r="26" spans="2:5" ht="15">
      <c r="B26" s="13">
        <v>30200</v>
      </c>
      <c r="C26" s="54" t="s">
        <v>28</v>
      </c>
      <c r="D26" s="39">
        <v>84900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679701.54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981840.5900000001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681000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696000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95000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95000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1660501</v>
      </c>
      <c r="E51" s="62"/>
    </row>
    <row r="52" spans="2:5" ht="15.75" thickBot="1">
      <c r="B52" s="16">
        <v>70000</v>
      </c>
      <c r="C52" s="15" t="s">
        <v>58</v>
      </c>
      <c r="D52" s="48">
        <f>D51</f>
        <v>1660501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741767</v>
      </c>
      <c r="E54" s="45"/>
    </row>
    <row r="55" spans="2:5" ht="15">
      <c r="B55" s="13">
        <v>90200</v>
      </c>
      <c r="C55" s="54" t="s">
        <v>62</v>
      </c>
      <c r="D55" s="61">
        <v>522500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1264267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8054765.51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8054765.51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3013270.68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71600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3084870.68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303425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303425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219946.11</v>
      </c>
      <c r="E25" s="45"/>
    </row>
    <row r="26" spans="2:5" ht="15">
      <c r="B26" s="13">
        <v>30200</v>
      </c>
      <c r="C26" s="54" t="s">
        <v>28</v>
      </c>
      <c r="D26" s="39">
        <v>81080</v>
      </c>
      <c r="E26" s="45"/>
    </row>
    <row r="27" spans="2:5" ht="15">
      <c r="B27" s="13">
        <v>30300</v>
      </c>
      <c r="C27" s="54" t="s">
        <v>29</v>
      </c>
      <c r="D27" s="39">
        <v>1050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684684.79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986760.9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138000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1660501</v>
      </c>
      <c r="E51" s="62"/>
    </row>
    <row r="52" spans="2:5" ht="15.75" thickBot="1">
      <c r="B52" s="16">
        <v>70000</v>
      </c>
      <c r="C52" s="15" t="s">
        <v>58</v>
      </c>
      <c r="D52" s="48">
        <f>D51</f>
        <v>1660501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778855.35</v>
      </c>
      <c r="E54" s="45"/>
    </row>
    <row r="55" spans="2:5" ht="15">
      <c r="B55" s="13">
        <v>90200</v>
      </c>
      <c r="C55" s="54" t="s">
        <v>62</v>
      </c>
      <c r="D55" s="61">
        <v>548625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1327480.35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7516037.93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7516037.93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683020.77</v>
      </c>
      <c r="E10" s="89">
        <v>0</v>
      </c>
      <c r="F10" s="90">
        <v>872395.23</v>
      </c>
      <c r="G10" s="88"/>
      <c r="H10" s="89"/>
      <c r="I10" s="90"/>
      <c r="J10" s="97">
        <v>187779.23</v>
      </c>
      <c r="K10" s="89">
        <v>0</v>
      </c>
      <c r="L10" s="101">
        <v>218649.07</v>
      </c>
      <c r="M10" s="91"/>
      <c r="N10" s="89"/>
      <c r="O10" s="90"/>
      <c r="P10" s="91">
        <v>46571.09</v>
      </c>
      <c r="Q10" s="89">
        <v>0</v>
      </c>
      <c r="R10" s="90">
        <v>59928.380000000005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60305.37</v>
      </c>
      <c r="AC10" s="89">
        <v>0</v>
      </c>
      <c r="AD10" s="90">
        <v>76430.37</v>
      </c>
      <c r="AE10" s="91"/>
      <c r="AF10" s="89"/>
      <c r="AG10" s="90"/>
      <c r="AH10" s="91"/>
      <c r="AI10" s="89"/>
      <c r="AJ10" s="90"/>
      <c r="AK10" s="91">
        <v>40695.99</v>
      </c>
      <c r="AL10" s="89">
        <v>0</v>
      </c>
      <c r="AM10" s="90">
        <v>66426.06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1018372.45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1293829.1100000003</v>
      </c>
    </row>
    <row r="11" spans="2:76" ht="15">
      <c r="B11" s="13">
        <v>102</v>
      </c>
      <c r="C11" s="25" t="s">
        <v>92</v>
      </c>
      <c r="D11" s="88">
        <v>54909.259999999995</v>
      </c>
      <c r="E11" s="89">
        <v>0</v>
      </c>
      <c r="F11" s="90">
        <v>63209.52999999999</v>
      </c>
      <c r="G11" s="88"/>
      <c r="H11" s="89"/>
      <c r="I11" s="90"/>
      <c r="J11" s="97">
        <v>12800</v>
      </c>
      <c r="K11" s="89">
        <v>0</v>
      </c>
      <c r="L11" s="101">
        <v>15525.29</v>
      </c>
      <c r="M11" s="91"/>
      <c r="N11" s="89"/>
      <c r="O11" s="90"/>
      <c r="P11" s="91">
        <v>4308.74</v>
      </c>
      <c r="Q11" s="89">
        <v>0</v>
      </c>
      <c r="R11" s="90">
        <v>5072.91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4083.48</v>
      </c>
      <c r="AC11" s="89">
        <v>0</v>
      </c>
      <c r="AD11" s="90">
        <v>6286.85</v>
      </c>
      <c r="AE11" s="91"/>
      <c r="AF11" s="89"/>
      <c r="AG11" s="90"/>
      <c r="AH11" s="91"/>
      <c r="AI11" s="89"/>
      <c r="AJ11" s="90"/>
      <c r="AK11" s="91">
        <v>3181.84</v>
      </c>
      <c r="AL11" s="89">
        <v>0</v>
      </c>
      <c r="AM11" s="90">
        <v>6576.200000000001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79283.31999999999</v>
      </c>
      <c r="BW11" s="77">
        <f t="shared" si="1"/>
        <v>0</v>
      </c>
      <c r="BX11" s="79">
        <f t="shared" si="2"/>
        <v>96670.78</v>
      </c>
    </row>
    <row r="12" spans="2:76" ht="15">
      <c r="B12" s="13">
        <v>103</v>
      </c>
      <c r="C12" s="25" t="s">
        <v>93</v>
      </c>
      <c r="D12" s="88">
        <v>577484.39</v>
      </c>
      <c r="E12" s="89">
        <v>0</v>
      </c>
      <c r="F12" s="90">
        <v>694502.6</v>
      </c>
      <c r="G12" s="88"/>
      <c r="H12" s="89"/>
      <c r="I12" s="90"/>
      <c r="J12" s="97">
        <v>25457.39</v>
      </c>
      <c r="K12" s="89">
        <v>0</v>
      </c>
      <c r="L12" s="101">
        <v>50303.770000000004</v>
      </c>
      <c r="M12" s="91">
        <v>155250</v>
      </c>
      <c r="N12" s="89">
        <v>0</v>
      </c>
      <c r="O12" s="90">
        <v>196389.66999999998</v>
      </c>
      <c r="P12" s="91">
        <v>64000</v>
      </c>
      <c r="Q12" s="89">
        <v>0</v>
      </c>
      <c r="R12" s="90">
        <v>94308.76</v>
      </c>
      <c r="S12" s="91">
        <v>31400</v>
      </c>
      <c r="T12" s="89">
        <v>0</v>
      </c>
      <c r="U12" s="90">
        <v>40170.96000000001</v>
      </c>
      <c r="V12" s="91"/>
      <c r="W12" s="89"/>
      <c r="X12" s="90"/>
      <c r="Y12" s="91">
        <v>327700</v>
      </c>
      <c r="Z12" s="89">
        <v>0</v>
      </c>
      <c r="AA12" s="90">
        <v>482975.07</v>
      </c>
      <c r="AB12" s="91">
        <v>737000</v>
      </c>
      <c r="AC12" s="89">
        <v>0</v>
      </c>
      <c r="AD12" s="90">
        <v>936671.27</v>
      </c>
      <c r="AE12" s="91">
        <v>305532.5</v>
      </c>
      <c r="AF12" s="89">
        <v>0</v>
      </c>
      <c r="AG12" s="90">
        <v>373348.4</v>
      </c>
      <c r="AH12" s="91">
        <v>480</v>
      </c>
      <c r="AI12" s="89">
        <v>0</v>
      </c>
      <c r="AJ12" s="90">
        <v>480</v>
      </c>
      <c r="AK12" s="91">
        <v>341414.22</v>
      </c>
      <c r="AL12" s="89">
        <v>0</v>
      </c>
      <c r="AM12" s="90">
        <v>368863.44999999995</v>
      </c>
      <c r="AN12" s="91"/>
      <c r="AO12" s="89"/>
      <c r="AP12" s="90"/>
      <c r="AQ12" s="91">
        <v>12500</v>
      </c>
      <c r="AR12" s="89">
        <v>0</v>
      </c>
      <c r="AS12" s="90">
        <v>14143.75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2578218.5</v>
      </c>
      <c r="BW12" s="77">
        <f t="shared" si="1"/>
        <v>0</v>
      </c>
      <c r="BX12" s="79">
        <f t="shared" si="2"/>
        <v>3252157.7</v>
      </c>
    </row>
    <row r="13" spans="2:76" ht="15">
      <c r="B13" s="13">
        <v>104</v>
      </c>
      <c r="C13" s="25" t="s">
        <v>19</v>
      </c>
      <c r="D13" s="88">
        <v>9500</v>
      </c>
      <c r="E13" s="89">
        <v>0</v>
      </c>
      <c r="F13" s="90">
        <v>12407.939999999999</v>
      </c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>
        <v>17497.46</v>
      </c>
      <c r="P13" s="91">
        <v>2000</v>
      </c>
      <c r="Q13" s="89">
        <v>0</v>
      </c>
      <c r="R13" s="90">
        <v>2000</v>
      </c>
      <c r="S13" s="91">
        <v>5000</v>
      </c>
      <c r="T13" s="89">
        <v>0</v>
      </c>
      <c r="U13" s="90">
        <v>15500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88000</v>
      </c>
      <c r="AL13" s="89">
        <v>0</v>
      </c>
      <c r="AM13" s="90">
        <v>127776.26999999999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116500</v>
      </c>
      <c r="BW13" s="77">
        <f t="shared" si="1"/>
        <v>0</v>
      </c>
      <c r="BX13" s="79">
        <f t="shared" si="2"/>
        <v>175181.66999999998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56810.67</v>
      </c>
      <c r="BM16" s="89">
        <v>0</v>
      </c>
      <c r="BN16" s="90">
        <v>87714.54</v>
      </c>
      <c r="BO16" s="91"/>
      <c r="BP16" s="89"/>
      <c r="BQ16" s="90"/>
      <c r="BR16" s="97"/>
      <c r="BS16" s="89"/>
      <c r="BT16" s="101"/>
      <c r="BU16" s="76"/>
      <c r="BV16" s="85">
        <f t="shared" si="0"/>
        <v>56810.67</v>
      </c>
      <c r="BW16" s="77">
        <f t="shared" si="1"/>
        <v>0</v>
      </c>
      <c r="BX16" s="79">
        <f t="shared" si="2"/>
        <v>87714.54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4032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4032</v>
      </c>
    </row>
    <row r="19" spans="2:76" ht="15">
      <c r="B19" s="13">
        <v>110</v>
      </c>
      <c r="C19" s="25" t="s">
        <v>98</v>
      </c>
      <c r="D19" s="88">
        <v>159100</v>
      </c>
      <c r="E19" s="89">
        <v>0</v>
      </c>
      <c r="F19" s="90">
        <v>171431.74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2000</v>
      </c>
      <c r="N19" s="89">
        <v>0</v>
      </c>
      <c r="O19" s="101">
        <v>4580</v>
      </c>
      <c r="P19" s="97">
        <v>500</v>
      </c>
      <c r="Q19" s="89">
        <v>0</v>
      </c>
      <c r="R19" s="101">
        <v>500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20000</v>
      </c>
      <c r="Z19" s="89">
        <v>0</v>
      </c>
      <c r="AA19" s="101">
        <v>20217.86</v>
      </c>
      <c r="AB19" s="97">
        <v>500</v>
      </c>
      <c r="AC19" s="89">
        <v>0</v>
      </c>
      <c r="AD19" s="101">
        <v>500</v>
      </c>
      <c r="AE19" s="97">
        <v>2700</v>
      </c>
      <c r="AF19" s="89">
        <v>0</v>
      </c>
      <c r="AG19" s="101">
        <v>2700</v>
      </c>
      <c r="AH19" s="97"/>
      <c r="AI19" s="89"/>
      <c r="AJ19" s="101"/>
      <c r="AK19" s="97">
        <v>20002.309999999998</v>
      </c>
      <c r="AL19" s="89">
        <v>0</v>
      </c>
      <c r="AM19" s="101">
        <v>20642.989999999998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112200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317602.31</v>
      </c>
      <c r="BW19" s="77">
        <f t="shared" si="1"/>
        <v>0</v>
      </c>
      <c r="BX19" s="79">
        <f t="shared" si="2"/>
        <v>221172.58999999997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1488014.42</v>
      </c>
      <c r="E20" s="78">
        <f t="shared" si="3"/>
        <v>0</v>
      </c>
      <c r="F20" s="79">
        <f t="shared" si="3"/>
        <v>1817979.0399999998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226636.62</v>
      </c>
      <c r="K20" s="78">
        <f t="shared" si="3"/>
        <v>0</v>
      </c>
      <c r="L20" s="77">
        <f t="shared" si="3"/>
        <v>285078.13</v>
      </c>
      <c r="M20" s="98">
        <f t="shared" si="3"/>
        <v>169250</v>
      </c>
      <c r="N20" s="78">
        <f t="shared" si="3"/>
        <v>0</v>
      </c>
      <c r="O20" s="77">
        <f t="shared" si="3"/>
        <v>218467.12999999998</v>
      </c>
      <c r="P20" s="98">
        <f t="shared" si="3"/>
        <v>117379.82999999999</v>
      </c>
      <c r="Q20" s="78">
        <f t="shared" si="3"/>
        <v>0</v>
      </c>
      <c r="R20" s="77">
        <f t="shared" si="3"/>
        <v>161810.05</v>
      </c>
      <c r="S20" s="98">
        <f t="shared" si="3"/>
        <v>36400</v>
      </c>
      <c r="T20" s="78">
        <f t="shared" si="3"/>
        <v>0</v>
      </c>
      <c r="U20" s="77">
        <f t="shared" si="3"/>
        <v>55670.96000000001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347700</v>
      </c>
      <c r="Z20" s="78">
        <f t="shared" si="3"/>
        <v>0</v>
      </c>
      <c r="AA20" s="77">
        <f t="shared" si="3"/>
        <v>503192.93</v>
      </c>
      <c r="AB20" s="98">
        <f t="shared" si="3"/>
        <v>801888.85</v>
      </c>
      <c r="AC20" s="78">
        <f t="shared" si="3"/>
        <v>0</v>
      </c>
      <c r="AD20" s="77">
        <f t="shared" si="3"/>
        <v>1019888.49</v>
      </c>
      <c r="AE20" s="98">
        <f t="shared" si="3"/>
        <v>308232.5</v>
      </c>
      <c r="AF20" s="78">
        <f t="shared" si="3"/>
        <v>0</v>
      </c>
      <c r="AG20" s="77">
        <f t="shared" si="3"/>
        <v>376048.4</v>
      </c>
      <c r="AH20" s="98">
        <f t="shared" si="3"/>
        <v>480</v>
      </c>
      <c r="AI20" s="78">
        <f t="shared" si="3"/>
        <v>0</v>
      </c>
      <c r="AJ20" s="77">
        <f t="shared" si="3"/>
        <v>480</v>
      </c>
      <c r="AK20" s="98">
        <f t="shared" si="3"/>
        <v>493294.36</v>
      </c>
      <c r="AL20" s="78">
        <f t="shared" si="3"/>
        <v>0</v>
      </c>
      <c r="AM20" s="77">
        <f t="shared" si="3"/>
        <v>590284.97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12500</v>
      </c>
      <c r="AR20" s="78">
        <f t="shared" si="3"/>
        <v>0</v>
      </c>
      <c r="AS20" s="77">
        <f t="shared" si="3"/>
        <v>14143.75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112200</v>
      </c>
      <c r="BJ20" s="78">
        <f t="shared" si="3"/>
        <v>0</v>
      </c>
      <c r="BK20" s="77">
        <f t="shared" si="3"/>
        <v>0</v>
      </c>
      <c r="BL20" s="98">
        <f t="shared" si="3"/>
        <v>56810.67</v>
      </c>
      <c r="BM20" s="78">
        <f t="shared" si="3"/>
        <v>0</v>
      </c>
      <c r="BN20" s="77">
        <f t="shared" si="3"/>
        <v>87714.54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4170787.25</v>
      </c>
      <c r="BW20" s="77">
        <f>BW10+BW11+BW12+BW13+BW14+BW15+BW16+BW17+BW18+BW19</f>
        <v>0</v>
      </c>
      <c r="BX20" s="95">
        <f>BX10+BX11+BX12+BX13+BX14+BX15+BX16+BX17+BX18+BX19</f>
        <v>5130758.390000001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148000</v>
      </c>
      <c r="E24" s="89">
        <v>0</v>
      </c>
      <c r="F24" s="90">
        <v>192075.26</v>
      </c>
      <c r="G24" s="88"/>
      <c r="H24" s="89"/>
      <c r="I24" s="90"/>
      <c r="J24" s="97"/>
      <c r="K24" s="89"/>
      <c r="L24" s="101"/>
      <c r="M24" s="97">
        <v>300000</v>
      </c>
      <c r="N24" s="89">
        <v>0</v>
      </c>
      <c r="O24" s="101">
        <v>360952.29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2269.2</v>
      </c>
      <c r="AB24" s="97"/>
      <c r="AC24" s="89"/>
      <c r="AD24" s="101"/>
      <c r="AE24" s="97">
        <v>28000</v>
      </c>
      <c r="AF24" s="89">
        <v>0</v>
      </c>
      <c r="AG24" s="101">
        <v>46207.3</v>
      </c>
      <c r="AH24" s="97"/>
      <c r="AI24" s="89"/>
      <c r="AJ24" s="101"/>
      <c r="AK24" s="97">
        <v>20000</v>
      </c>
      <c r="AL24" s="89">
        <v>0</v>
      </c>
      <c r="AM24" s="101">
        <v>45560.42</v>
      </c>
      <c r="AN24" s="97"/>
      <c r="AO24" s="89"/>
      <c r="AP24" s="101"/>
      <c r="AQ24" s="97">
        <v>0</v>
      </c>
      <c r="AR24" s="89">
        <v>0</v>
      </c>
      <c r="AS24" s="101">
        <v>80000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496000</v>
      </c>
      <c r="BW24" s="77">
        <f t="shared" si="4"/>
        <v>0</v>
      </c>
      <c r="BX24" s="79">
        <f t="shared" si="4"/>
        <v>727064.4700000001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>
        <v>3000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3000</v>
      </c>
      <c r="BW25" s="77">
        <f t="shared" si="4"/>
        <v>0</v>
      </c>
      <c r="BX25" s="79">
        <f t="shared" si="4"/>
        <v>3000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439500</v>
      </c>
      <c r="E27" s="89">
        <v>0</v>
      </c>
      <c r="F27" s="90">
        <v>545309.3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90000</v>
      </c>
      <c r="AF27" s="89">
        <v>0</v>
      </c>
      <c r="AG27" s="101">
        <v>91693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529500</v>
      </c>
      <c r="BW27" s="77">
        <f t="shared" si="4"/>
        <v>0</v>
      </c>
      <c r="BX27" s="79">
        <f t="shared" si="4"/>
        <v>637002.3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587500</v>
      </c>
      <c r="E28" s="78">
        <f t="shared" si="5"/>
        <v>0</v>
      </c>
      <c r="F28" s="79">
        <f t="shared" si="5"/>
        <v>737384.56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300000</v>
      </c>
      <c r="N28" s="78">
        <f t="shared" si="5"/>
        <v>0</v>
      </c>
      <c r="O28" s="77">
        <f t="shared" si="5"/>
        <v>360952.29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2269.2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118000</v>
      </c>
      <c r="AF28" s="78">
        <f t="shared" si="5"/>
        <v>0</v>
      </c>
      <c r="AG28" s="77">
        <f t="shared" si="5"/>
        <v>137900.3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23000</v>
      </c>
      <c r="AL28" s="78">
        <f t="shared" si="6"/>
        <v>0</v>
      </c>
      <c r="AM28" s="77">
        <f t="shared" si="6"/>
        <v>48560.42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80000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1028500</v>
      </c>
      <c r="BW28" s="77">
        <f>BW23+BW24+BW25+BW26+BW27</f>
        <v>0</v>
      </c>
      <c r="BX28" s="95">
        <f>BX23+BX24+BX25+BX26+BX27</f>
        <v>1367066.77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253403.73</v>
      </c>
      <c r="BM40" s="89">
        <v>0</v>
      </c>
      <c r="BN40" s="101">
        <v>372080.37</v>
      </c>
      <c r="BO40" s="97"/>
      <c r="BP40" s="89"/>
      <c r="BQ40" s="101"/>
      <c r="BR40" s="97"/>
      <c r="BS40" s="89"/>
      <c r="BT40" s="101"/>
      <c r="BU40" s="76"/>
      <c r="BV40" s="85">
        <f t="shared" si="10"/>
        <v>253403.73</v>
      </c>
      <c r="BW40" s="77">
        <f t="shared" si="10"/>
        <v>0</v>
      </c>
      <c r="BX40" s="79">
        <f t="shared" si="10"/>
        <v>372080.37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253403.73</v>
      </c>
      <c r="BM42" s="78">
        <f t="shared" si="12"/>
        <v>0</v>
      </c>
      <c r="BN42" s="77">
        <f t="shared" si="12"/>
        <v>372080.37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253403.73</v>
      </c>
      <c r="BW42" s="77">
        <f>BW38+BW39+BW40+BW41</f>
        <v>0</v>
      </c>
      <c r="BX42" s="95">
        <f>BX38+BX39+BX40+BX41</f>
        <v>372080.37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1660501</v>
      </c>
      <c r="BP45" s="89">
        <v>0</v>
      </c>
      <c r="BQ45" s="101">
        <v>1660501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1660501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1660501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1660501</v>
      </c>
      <c r="BP46" s="78">
        <f>BP45</f>
        <v>0</v>
      </c>
      <c r="BQ46" s="95">
        <f>BQ45</f>
        <v>1660501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1660501</v>
      </c>
      <c r="BW46" s="77">
        <f>BW45</f>
        <v>0</v>
      </c>
      <c r="BX46" s="95">
        <f>BX45</f>
        <v>1660501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741767</v>
      </c>
      <c r="BS49" s="89">
        <v>0</v>
      </c>
      <c r="BT49" s="101">
        <v>844553.0599999999</v>
      </c>
      <c r="BU49" s="76"/>
      <c r="BV49" s="85">
        <f aca="true" t="shared" si="15" ref="BV49:BX50">D49+G49+J49+M49+P49+S49+V49+Y49+AB49+AE49+AH49+AK49+AN49+AQ49+AT49+AW49+AZ49+BC49+BF49+BI49+BL49+BO49+BR49</f>
        <v>741767</v>
      </c>
      <c r="BW49" s="77">
        <f t="shared" si="15"/>
        <v>0</v>
      </c>
      <c r="BX49" s="79">
        <f t="shared" si="15"/>
        <v>844553.0599999999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522500</v>
      </c>
      <c r="BS50" s="89">
        <v>0</v>
      </c>
      <c r="BT50" s="101">
        <v>642670.5</v>
      </c>
      <c r="BU50" s="76"/>
      <c r="BV50" s="85">
        <f t="shared" si="15"/>
        <v>522500</v>
      </c>
      <c r="BW50" s="77">
        <f t="shared" si="15"/>
        <v>0</v>
      </c>
      <c r="BX50" s="79">
        <f t="shared" si="15"/>
        <v>642670.5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1264267</v>
      </c>
      <c r="BS51" s="78">
        <f>BS49+BS50</f>
        <v>0</v>
      </c>
      <c r="BT51" s="77">
        <f>BT49+BT50</f>
        <v>1487223.56</v>
      </c>
      <c r="BU51" s="85"/>
      <c r="BV51" s="85">
        <f>BV49+BV50</f>
        <v>1264267</v>
      </c>
      <c r="BW51" s="77">
        <f>BW49+BW50</f>
        <v>0</v>
      </c>
      <c r="BX51" s="95">
        <f>BX49+BX50</f>
        <v>1487223.56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2075514.42</v>
      </c>
      <c r="E53" s="86">
        <f t="shared" si="18"/>
        <v>0</v>
      </c>
      <c r="F53" s="86">
        <f t="shared" si="18"/>
        <v>2555363.5999999996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226636.62</v>
      </c>
      <c r="K53" s="86">
        <f t="shared" si="18"/>
        <v>0</v>
      </c>
      <c r="L53" s="86">
        <f t="shared" si="18"/>
        <v>285078.13</v>
      </c>
      <c r="M53" s="86">
        <f t="shared" si="18"/>
        <v>469250</v>
      </c>
      <c r="N53" s="86">
        <f t="shared" si="18"/>
        <v>0</v>
      </c>
      <c r="O53" s="86">
        <f t="shared" si="18"/>
        <v>579419.4199999999</v>
      </c>
      <c r="P53" s="86">
        <f t="shared" si="18"/>
        <v>117379.82999999999</v>
      </c>
      <c r="Q53" s="86">
        <f t="shared" si="18"/>
        <v>0</v>
      </c>
      <c r="R53" s="86">
        <f t="shared" si="18"/>
        <v>161810.05</v>
      </c>
      <c r="S53" s="86">
        <f t="shared" si="18"/>
        <v>36400</v>
      </c>
      <c r="T53" s="86">
        <f t="shared" si="18"/>
        <v>0</v>
      </c>
      <c r="U53" s="86">
        <f t="shared" si="18"/>
        <v>55670.96000000001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347700</v>
      </c>
      <c r="Z53" s="86">
        <f t="shared" si="18"/>
        <v>0</v>
      </c>
      <c r="AA53" s="86">
        <f t="shared" si="18"/>
        <v>505462.13</v>
      </c>
      <c r="AB53" s="86">
        <f t="shared" si="18"/>
        <v>801888.85</v>
      </c>
      <c r="AC53" s="86">
        <f t="shared" si="18"/>
        <v>0</v>
      </c>
      <c r="AD53" s="86">
        <f t="shared" si="18"/>
        <v>1019888.49</v>
      </c>
      <c r="AE53" s="86">
        <f t="shared" si="18"/>
        <v>426232.5</v>
      </c>
      <c r="AF53" s="86">
        <f t="shared" si="18"/>
        <v>0</v>
      </c>
      <c r="AG53" s="86">
        <f t="shared" si="18"/>
        <v>513948.7</v>
      </c>
      <c r="AH53" s="86">
        <f t="shared" si="18"/>
        <v>480</v>
      </c>
      <c r="AI53" s="86">
        <f t="shared" si="18"/>
        <v>0</v>
      </c>
      <c r="AJ53" s="86">
        <f aca="true" t="shared" si="19" ref="AJ53:BT53">AJ20+AJ28+AJ35+AJ42+AJ46+AJ51</f>
        <v>480</v>
      </c>
      <c r="AK53" s="86">
        <f t="shared" si="19"/>
        <v>516294.36</v>
      </c>
      <c r="AL53" s="86">
        <f t="shared" si="19"/>
        <v>0</v>
      </c>
      <c r="AM53" s="86">
        <f t="shared" si="19"/>
        <v>638845.39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12500</v>
      </c>
      <c r="AR53" s="86">
        <f t="shared" si="19"/>
        <v>0</v>
      </c>
      <c r="AS53" s="86">
        <f t="shared" si="19"/>
        <v>94143.75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112200</v>
      </c>
      <c r="BJ53" s="86">
        <f t="shared" si="19"/>
        <v>0</v>
      </c>
      <c r="BK53" s="86">
        <f t="shared" si="19"/>
        <v>0</v>
      </c>
      <c r="BL53" s="86">
        <f t="shared" si="19"/>
        <v>310214.4</v>
      </c>
      <c r="BM53" s="86">
        <f t="shared" si="19"/>
        <v>0</v>
      </c>
      <c r="BN53" s="86">
        <f t="shared" si="19"/>
        <v>459794.91</v>
      </c>
      <c r="BO53" s="86">
        <f t="shared" si="19"/>
        <v>1660501</v>
      </c>
      <c r="BP53" s="86">
        <f t="shared" si="19"/>
        <v>0</v>
      </c>
      <c r="BQ53" s="86">
        <f t="shared" si="19"/>
        <v>1660501</v>
      </c>
      <c r="BR53" s="86">
        <f t="shared" si="19"/>
        <v>1264267</v>
      </c>
      <c r="BS53" s="86">
        <f t="shared" si="19"/>
        <v>0</v>
      </c>
      <c r="BT53" s="86">
        <f t="shared" si="19"/>
        <v>1487223.56</v>
      </c>
      <c r="BU53" s="86">
        <f>BU8</f>
        <v>0</v>
      </c>
      <c r="BV53" s="102">
        <f>BV8+BV20+BV28+BV35+BV42+BV46+BV51</f>
        <v>8377458.98</v>
      </c>
      <c r="BW53" s="87">
        <f>BW20+BW28+BW35+BW42+BW46+BW51</f>
        <v>0</v>
      </c>
      <c r="BX53" s="87">
        <f>BX20+BX28+BX35+BX42+BX46+BX51</f>
        <v>10017630.090000002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691420.77</v>
      </c>
      <c r="E10" s="89">
        <v>0</v>
      </c>
      <c r="F10" s="90"/>
      <c r="G10" s="88"/>
      <c r="H10" s="89"/>
      <c r="I10" s="90"/>
      <c r="J10" s="97">
        <v>206689.62</v>
      </c>
      <c r="K10" s="89">
        <v>0</v>
      </c>
      <c r="L10" s="101"/>
      <c r="M10" s="91"/>
      <c r="N10" s="89"/>
      <c r="O10" s="90"/>
      <c r="P10" s="91">
        <v>46571.09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60305.37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40695.99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1045682.84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54609.259999999995</v>
      </c>
      <c r="E11" s="89">
        <v>0</v>
      </c>
      <c r="F11" s="90"/>
      <c r="G11" s="88"/>
      <c r="H11" s="89"/>
      <c r="I11" s="90"/>
      <c r="J11" s="97">
        <v>13750</v>
      </c>
      <c r="K11" s="89">
        <v>0</v>
      </c>
      <c r="L11" s="101"/>
      <c r="M11" s="91"/>
      <c r="N11" s="89"/>
      <c r="O11" s="90"/>
      <c r="P11" s="91">
        <v>4308.74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4083.48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3181.84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79933.31999999999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582744.39</v>
      </c>
      <c r="E12" s="89">
        <v>0</v>
      </c>
      <c r="F12" s="90"/>
      <c r="G12" s="88"/>
      <c r="H12" s="89"/>
      <c r="I12" s="90"/>
      <c r="J12" s="97">
        <v>27512.46</v>
      </c>
      <c r="K12" s="89">
        <v>0</v>
      </c>
      <c r="L12" s="101"/>
      <c r="M12" s="91">
        <v>157250</v>
      </c>
      <c r="N12" s="89">
        <v>0</v>
      </c>
      <c r="O12" s="90"/>
      <c r="P12" s="91">
        <v>68835</v>
      </c>
      <c r="Q12" s="89">
        <v>0</v>
      </c>
      <c r="R12" s="90"/>
      <c r="S12" s="91">
        <v>32600</v>
      </c>
      <c r="T12" s="89">
        <v>0</v>
      </c>
      <c r="U12" s="90"/>
      <c r="V12" s="91"/>
      <c r="W12" s="89"/>
      <c r="X12" s="90"/>
      <c r="Y12" s="91">
        <v>330200</v>
      </c>
      <c r="Z12" s="89">
        <v>0</v>
      </c>
      <c r="AA12" s="90"/>
      <c r="AB12" s="91">
        <v>737000</v>
      </c>
      <c r="AC12" s="89">
        <v>0</v>
      </c>
      <c r="AD12" s="90"/>
      <c r="AE12" s="91">
        <v>302032.5</v>
      </c>
      <c r="AF12" s="89">
        <v>0</v>
      </c>
      <c r="AG12" s="90"/>
      <c r="AH12" s="91">
        <v>480</v>
      </c>
      <c r="AI12" s="89">
        <v>0</v>
      </c>
      <c r="AJ12" s="90"/>
      <c r="AK12" s="91">
        <v>290500</v>
      </c>
      <c r="AL12" s="89">
        <v>0</v>
      </c>
      <c r="AM12" s="90"/>
      <c r="AN12" s="91"/>
      <c r="AO12" s="89"/>
      <c r="AP12" s="90"/>
      <c r="AQ12" s="91">
        <v>12500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2541654.35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11501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59000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89501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46766.229999999996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46766.229999999996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169100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5000</v>
      </c>
      <c r="N19" s="89">
        <v>0</v>
      </c>
      <c r="O19" s="101"/>
      <c r="P19" s="97">
        <v>200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21000</v>
      </c>
      <c r="Z19" s="89">
        <v>0</v>
      </c>
      <c r="AA19" s="101"/>
      <c r="AB19" s="97">
        <v>500</v>
      </c>
      <c r="AC19" s="89">
        <v>0</v>
      </c>
      <c r="AD19" s="101"/>
      <c r="AE19" s="97">
        <v>2700</v>
      </c>
      <c r="AF19" s="89">
        <v>0</v>
      </c>
      <c r="AG19" s="101"/>
      <c r="AH19" s="97"/>
      <c r="AI19" s="89"/>
      <c r="AJ19" s="101"/>
      <c r="AK19" s="97">
        <v>3000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112710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314810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1515375.42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248552.08</v>
      </c>
      <c r="K20" s="78">
        <f t="shared" si="1"/>
        <v>0</v>
      </c>
      <c r="L20" s="77">
        <f t="shared" si="1"/>
        <v>0</v>
      </c>
      <c r="M20" s="98">
        <f t="shared" si="1"/>
        <v>174250</v>
      </c>
      <c r="N20" s="78">
        <f t="shared" si="1"/>
        <v>0</v>
      </c>
      <c r="O20" s="77">
        <f t="shared" si="1"/>
        <v>0</v>
      </c>
      <c r="P20" s="98">
        <f t="shared" si="1"/>
        <v>121914.82999999999</v>
      </c>
      <c r="Q20" s="78">
        <f t="shared" si="1"/>
        <v>0</v>
      </c>
      <c r="R20" s="77">
        <f t="shared" si="1"/>
        <v>0</v>
      </c>
      <c r="S20" s="98">
        <f t="shared" si="1"/>
        <v>37600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351200</v>
      </c>
      <c r="Z20" s="78">
        <f t="shared" si="1"/>
        <v>0</v>
      </c>
      <c r="AA20" s="77">
        <f t="shared" si="1"/>
        <v>0</v>
      </c>
      <c r="AB20" s="98">
        <f t="shared" si="1"/>
        <v>801888.85</v>
      </c>
      <c r="AC20" s="78">
        <f t="shared" si="1"/>
        <v>0</v>
      </c>
      <c r="AD20" s="77">
        <f t="shared" si="1"/>
        <v>0</v>
      </c>
      <c r="AE20" s="98">
        <f t="shared" si="1"/>
        <v>304732.5</v>
      </c>
      <c r="AF20" s="78">
        <f t="shared" si="1"/>
        <v>0</v>
      </c>
      <c r="AG20" s="77">
        <f t="shared" si="1"/>
        <v>0</v>
      </c>
      <c r="AH20" s="98">
        <f t="shared" si="1"/>
        <v>480</v>
      </c>
      <c r="AI20" s="78">
        <f t="shared" si="1"/>
        <v>0</v>
      </c>
      <c r="AJ20" s="77">
        <f t="shared" si="1"/>
        <v>0</v>
      </c>
      <c r="AK20" s="98">
        <f t="shared" si="1"/>
        <v>396377.83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12500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112710</v>
      </c>
      <c r="BJ20" s="78">
        <f t="shared" si="1"/>
        <v>0</v>
      </c>
      <c r="BK20" s="77">
        <f t="shared" si="1"/>
        <v>0</v>
      </c>
      <c r="BL20" s="98">
        <f t="shared" si="1"/>
        <v>46766.229999999996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4124347.7399999998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500000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110000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58500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95000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19000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791000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214649.77000000002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214649.77000000002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214649.77000000002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214649.77000000002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1660501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1660501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1660501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1660501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741767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741767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522500</v>
      </c>
      <c r="BS50" s="89">
        <v>0</v>
      </c>
      <c r="BT50" s="101"/>
      <c r="BU50" s="76"/>
      <c r="BV50" s="85">
        <f t="shared" si="9"/>
        <v>522500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1264267</v>
      </c>
      <c r="BS51" s="78">
        <f>BS49+BS50</f>
        <v>0</v>
      </c>
      <c r="BT51" s="77">
        <f>BT49+BT50</f>
        <v>0</v>
      </c>
      <c r="BU51" s="85"/>
      <c r="BV51" s="85">
        <f>BV49+BV50</f>
        <v>1264267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1582375.42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248552.08</v>
      </c>
      <c r="K53" s="86">
        <f t="shared" si="11"/>
        <v>0</v>
      </c>
      <c r="L53" s="86">
        <f t="shared" si="11"/>
        <v>0</v>
      </c>
      <c r="M53" s="86">
        <f t="shared" si="11"/>
        <v>674250</v>
      </c>
      <c r="N53" s="86">
        <f t="shared" si="11"/>
        <v>0</v>
      </c>
      <c r="O53" s="86">
        <f t="shared" si="11"/>
        <v>0</v>
      </c>
      <c r="P53" s="86">
        <f t="shared" si="11"/>
        <v>121914.82999999999</v>
      </c>
      <c r="Q53" s="86">
        <f t="shared" si="11"/>
        <v>0</v>
      </c>
      <c r="R53" s="86">
        <f t="shared" si="11"/>
        <v>0</v>
      </c>
      <c r="S53" s="86">
        <f t="shared" si="11"/>
        <v>37600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351200</v>
      </c>
      <c r="Z53" s="86">
        <f t="shared" si="11"/>
        <v>0</v>
      </c>
      <c r="AA53" s="86">
        <f t="shared" si="11"/>
        <v>0</v>
      </c>
      <c r="AB53" s="86">
        <f t="shared" si="11"/>
        <v>801888.85</v>
      </c>
      <c r="AC53" s="86">
        <f t="shared" si="11"/>
        <v>0</v>
      </c>
      <c r="AD53" s="86">
        <f t="shared" si="11"/>
        <v>0</v>
      </c>
      <c r="AE53" s="86">
        <f t="shared" si="11"/>
        <v>509732.5</v>
      </c>
      <c r="AF53" s="86">
        <f t="shared" si="11"/>
        <v>0</v>
      </c>
      <c r="AG53" s="86">
        <f t="shared" si="11"/>
        <v>0</v>
      </c>
      <c r="AH53" s="86">
        <f t="shared" si="11"/>
        <v>480</v>
      </c>
      <c r="AI53" s="86">
        <f t="shared" si="11"/>
        <v>0</v>
      </c>
      <c r="AJ53" s="86">
        <f t="shared" si="11"/>
        <v>0</v>
      </c>
      <c r="AK53" s="86">
        <f t="shared" si="11"/>
        <v>415377.83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112710</v>
      </c>
      <c r="BJ53" s="86">
        <f t="shared" si="11"/>
        <v>0</v>
      </c>
      <c r="BK53" s="86">
        <f t="shared" si="11"/>
        <v>0</v>
      </c>
      <c r="BL53" s="86">
        <f t="shared" si="11"/>
        <v>261416</v>
      </c>
      <c r="BM53" s="86">
        <f t="shared" si="11"/>
        <v>0</v>
      </c>
      <c r="BN53" s="86">
        <f t="shared" si="11"/>
        <v>0</v>
      </c>
      <c r="BO53" s="86">
        <f t="shared" si="11"/>
        <v>1660501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1264267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8054765.51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694700.77</v>
      </c>
      <c r="E10" s="89">
        <v>0</v>
      </c>
      <c r="F10" s="90"/>
      <c r="G10" s="88"/>
      <c r="H10" s="89"/>
      <c r="I10" s="90"/>
      <c r="J10" s="97">
        <v>206689.62</v>
      </c>
      <c r="K10" s="89">
        <v>0</v>
      </c>
      <c r="L10" s="101"/>
      <c r="M10" s="91"/>
      <c r="N10" s="89"/>
      <c r="O10" s="90"/>
      <c r="P10" s="91">
        <v>46571.09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60305.37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40695.99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1048962.84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54851.759999999995</v>
      </c>
      <c r="E11" s="89">
        <v>0</v>
      </c>
      <c r="F11" s="90"/>
      <c r="G11" s="88"/>
      <c r="H11" s="89"/>
      <c r="I11" s="90"/>
      <c r="J11" s="97">
        <v>13750</v>
      </c>
      <c r="K11" s="89">
        <v>0</v>
      </c>
      <c r="L11" s="101"/>
      <c r="M11" s="91"/>
      <c r="N11" s="89"/>
      <c r="O11" s="90"/>
      <c r="P11" s="91">
        <v>4308.74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4083.48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3181.84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80175.81999999999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593802.17</v>
      </c>
      <c r="E12" s="89">
        <v>0</v>
      </c>
      <c r="F12" s="90"/>
      <c r="G12" s="88"/>
      <c r="H12" s="89"/>
      <c r="I12" s="90"/>
      <c r="J12" s="97">
        <v>28793.08</v>
      </c>
      <c r="K12" s="89">
        <v>0</v>
      </c>
      <c r="L12" s="101"/>
      <c r="M12" s="91">
        <v>157750</v>
      </c>
      <c r="N12" s="89">
        <v>0</v>
      </c>
      <c r="O12" s="90"/>
      <c r="P12" s="91">
        <v>68871.75</v>
      </c>
      <c r="Q12" s="89">
        <v>0</v>
      </c>
      <c r="R12" s="90"/>
      <c r="S12" s="91">
        <v>32600</v>
      </c>
      <c r="T12" s="89">
        <v>0</v>
      </c>
      <c r="U12" s="90"/>
      <c r="V12" s="91"/>
      <c r="W12" s="89"/>
      <c r="X12" s="90"/>
      <c r="Y12" s="91">
        <v>330200</v>
      </c>
      <c r="Z12" s="89">
        <v>0</v>
      </c>
      <c r="AA12" s="90"/>
      <c r="AB12" s="91">
        <v>737000</v>
      </c>
      <c r="AC12" s="89">
        <v>0</v>
      </c>
      <c r="AD12" s="90"/>
      <c r="AE12" s="91">
        <v>306855.83999999997</v>
      </c>
      <c r="AF12" s="89">
        <v>0</v>
      </c>
      <c r="AG12" s="90"/>
      <c r="AH12" s="91">
        <v>480</v>
      </c>
      <c r="AI12" s="89">
        <v>0</v>
      </c>
      <c r="AJ12" s="90"/>
      <c r="AK12" s="91">
        <v>295877.5</v>
      </c>
      <c r="AL12" s="89">
        <v>0</v>
      </c>
      <c r="AM12" s="90"/>
      <c r="AN12" s="91"/>
      <c r="AO12" s="89"/>
      <c r="AP12" s="90"/>
      <c r="AQ12" s="91">
        <v>14371.17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2566601.51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60000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91500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38695.75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38695.75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169535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5000</v>
      </c>
      <c r="N19" s="89">
        <v>0</v>
      </c>
      <c r="O19" s="101"/>
      <c r="P19" s="97">
        <v>200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22050</v>
      </c>
      <c r="Z19" s="89">
        <v>0</v>
      </c>
      <c r="AA19" s="101"/>
      <c r="AB19" s="97">
        <v>500</v>
      </c>
      <c r="AC19" s="89">
        <v>0</v>
      </c>
      <c r="AD19" s="101"/>
      <c r="AE19" s="97">
        <v>2700</v>
      </c>
      <c r="AF19" s="89">
        <v>0</v>
      </c>
      <c r="AG19" s="101"/>
      <c r="AH19" s="97"/>
      <c r="AI19" s="89"/>
      <c r="AJ19" s="101"/>
      <c r="AK19" s="97">
        <v>3000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114545.5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318130.5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1533389.7000000002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249832.7</v>
      </c>
      <c r="K20" s="78">
        <f t="shared" si="1"/>
        <v>0</v>
      </c>
      <c r="L20" s="77">
        <f t="shared" si="1"/>
        <v>0</v>
      </c>
      <c r="M20" s="98">
        <f t="shared" si="1"/>
        <v>174750</v>
      </c>
      <c r="N20" s="78">
        <f t="shared" si="1"/>
        <v>0</v>
      </c>
      <c r="O20" s="77">
        <f t="shared" si="1"/>
        <v>0</v>
      </c>
      <c r="P20" s="98">
        <f t="shared" si="1"/>
        <v>121951.57999999999</v>
      </c>
      <c r="Q20" s="78">
        <f t="shared" si="1"/>
        <v>0</v>
      </c>
      <c r="R20" s="77">
        <f t="shared" si="1"/>
        <v>0</v>
      </c>
      <c r="S20" s="98">
        <f t="shared" si="1"/>
        <v>37600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352250</v>
      </c>
      <c r="Z20" s="78">
        <f t="shared" si="1"/>
        <v>0</v>
      </c>
      <c r="AA20" s="77">
        <f t="shared" si="1"/>
        <v>0</v>
      </c>
      <c r="AB20" s="98">
        <f t="shared" si="1"/>
        <v>801888.85</v>
      </c>
      <c r="AC20" s="78">
        <f t="shared" si="1"/>
        <v>0</v>
      </c>
      <c r="AD20" s="77">
        <f t="shared" si="1"/>
        <v>0</v>
      </c>
      <c r="AE20" s="98">
        <f t="shared" si="1"/>
        <v>309555.83999999997</v>
      </c>
      <c r="AF20" s="78">
        <f t="shared" si="1"/>
        <v>0</v>
      </c>
      <c r="AG20" s="77">
        <f t="shared" si="1"/>
        <v>0</v>
      </c>
      <c r="AH20" s="98">
        <f t="shared" si="1"/>
        <v>480</v>
      </c>
      <c r="AI20" s="78">
        <f t="shared" si="1"/>
        <v>0</v>
      </c>
      <c r="AJ20" s="77">
        <f t="shared" si="1"/>
        <v>0</v>
      </c>
      <c r="AK20" s="98">
        <f t="shared" si="1"/>
        <v>402755.33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14371.17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114545.5</v>
      </c>
      <c r="BJ20" s="78">
        <f t="shared" si="1"/>
        <v>0</v>
      </c>
      <c r="BK20" s="77">
        <f t="shared" si="1"/>
        <v>0</v>
      </c>
      <c r="BL20" s="98">
        <f t="shared" si="1"/>
        <v>38695.75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4152066.42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120000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19000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222990.16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222990.16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222990.16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222990.16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1660501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1660501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1660501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1660501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778855.35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778855.35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548625</v>
      </c>
      <c r="BS50" s="89">
        <v>0</v>
      </c>
      <c r="BT50" s="101"/>
      <c r="BU50" s="76"/>
      <c r="BV50" s="85">
        <f t="shared" si="9"/>
        <v>548625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1327480.35</v>
      </c>
      <c r="BS51" s="78">
        <f>BS49+BS50</f>
        <v>0</v>
      </c>
      <c r="BT51" s="77">
        <f>BT49+BT50</f>
        <v>0</v>
      </c>
      <c r="BU51" s="85"/>
      <c r="BV51" s="85">
        <f>BV49+BV50</f>
        <v>1327480.35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1547389.7000000002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249832.7</v>
      </c>
      <c r="K53" s="86">
        <f t="shared" si="11"/>
        <v>0</v>
      </c>
      <c r="L53" s="86">
        <f t="shared" si="11"/>
        <v>0</v>
      </c>
      <c r="M53" s="86">
        <f t="shared" si="11"/>
        <v>174750</v>
      </c>
      <c r="N53" s="86">
        <f t="shared" si="11"/>
        <v>0</v>
      </c>
      <c r="O53" s="86">
        <f t="shared" si="11"/>
        <v>0</v>
      </c>
      <c r="P53" s="86">
        <f t="shared" si="11"/>
        <v>121951.57999999999</v>
      </c>
      <c r="Q53" s="86">
        <f t="shared" si="11"/>
        <v>0</v>
      </c>
      <c r="R53" s="86">
        <f t="shared" si="11"/>
        <v>0</v>
      </c>
      <c r="S53" s="86">
        <f t="shared" si="11"/>
        <v>37600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352250</v>
      </c>
      <c r="Z53" s="86">
        <f t="shared" si="11"/>
        <v>0</v>
      </c>
      <c r="AA53" s="86">
        <f t="shared" si="11"/>
        <v>0</v>
      </c>
      <c r="AB53" s="86">
        <f t="shared" si="11"/>
        <v>801888.85</v>
      </c>
      <c r="AC53" s="86">
        <f t="shared" si="11"/>
        <v>0</v>
      </c>
      <c r="AD53" s="86">
        <f t="shared" si="11"/>
        <v>0</v>
      </c>
      <c r="AE53" s="86">
        <f t="shared" si="11"/>
        <v>429555.83999999997</v>
      </c>
      <c r="AF53" s="86">
        <f t="shared" si="11"/>
        <v>0</v>
      </c>
      <c r="AG53" s="86">
        <f t="shared" si="11"/>
        <v>0</v>
      </c>
      <c r="AH53" s="86">
        <f t="shared" si="11"/>
        <v>480</v>
      </c>
      <c r="AI53" s="86">
        <f t="shared" si="11"/>
        <v>0</v>
      </c>
      <c r="AJ53" s="86">
        <f t="shared" si="11"/>
        <v>0</v>
      </c>
      <c r="AK53" s="86">
        <f t="shared" si="11"/>
        <v>421755.33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14371.17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114545.5</v>
      </c>
      <c r="BJ53" s="86">
        <f t="shared" si="11"/>
        <v>0</v>
      </c>
      <c r="BK53" s="86">
        <f t="shared" si="11"/>
        <v>0</v>
      </c>
      <c r="BL53" s="86">
        <f t="shared" si="11"/>
        <v>261685.91</v>
      </c>
      <c r="BM53" s="86">
        <f t="shared" si="11"/>
        <v>0</v>
      </c>
      <c r="BN53" s="86">
        <f t="shared" si="11"/>
        <v>0</v>
      </c>
      <c r="BO53" s="86">
        <f t="shared" si="11"/>
        <v>1660501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1327480.35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7516037.93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2020-01-28T10:13:49Z</dcterms:modified>
  <cp:category/>
  <cp:version/>
  <cp:contentType/>
  <cp:contentStatus/>
</cp:coreProperties>
</file>