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<sst xmlns="http://schemas.openxmlformats.org/spreadsheetml/2006/main" count="870" uniqueCount="151">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</sst>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914352.13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2887485.6799999997</v>
      </c>
      <c r="E10" s="45">
        <v>4235636.609999999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68771.59999999999</v>
      </c>
      <c r="E14" s="45">
        <v>68771.59999999999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2956257.28</v>
      </c>
      <c r="E16" s="51">
        <f>E10+E11+E12+E13+E14+E15</f>
        <v>4304408.209999999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289386.03</v>
      </c>
      <c r="E18" s="45">
        <v>328138.61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289386.03</v>
      </c>
      <c r="E23" s="51">
        <f>E18+E19+E20+E21+E22</f>
        <v>328138.61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191326</v>
      </c>
      <c r="E25" s="45">
        <v>197182.28</v>
      </c>
    </row>
    <row r="26" spans="2:5" ht="15">
      <c r="B26" s="13">
        <v>30200</v>
      </c>
      <c r="C26" s="54" t="s">
        <v>28</v>
      </c>
      <c r="D26" s="39">
        <v>72225</v>
      </c>
      <c r="E26" s="45">
        <v>80970.53</v>
      </c>
    </row>
    <row r="27" spans="2:5" ht="15">
      <c r="B27" s="13">
        <v>30300</v>
      </c>
      <c r="C27" s="54" t="s">
        <v>29</v>
      </c>
      <c r="D27" s="39">
        <v>2100</v>
      </c>
      <c r="E27" s="45">
        <v>2100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985156.12</v>
      </c>
      <c r="E29" s="50">
        <v>1368101.8699999999</v>
      </c>
    </row>
    <row r="30" spans="2:5" ht="15.75" thickBot="1">
      <c r="B30" s="16">
        <v>30000</v>
      </c>
      <c r="C30" s="15" t="s">
        <v>32</v>
      </c>
      <c r="D30" s="48">
        <f>D25+D26+D27+D28+D29</f>
        <v>1250807.12</v>
      </c>
      <c r="E30" s="51">
        <f>E25+E26+E27+E28+E29</f>
        <v>1648354.68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98000</v>
      </c>
      <c r="E34" s="45">
        <v>502829.25</v>
      </c>
    </row>
    <row r="35" spans="2:5" ht="15">
      <c r="B35" s="13">
        <v>40400</v>
      </c>
      <c r="C35" s="54" t="s">
        <v>38</v>
      </c>
      <c r="D35" s="39">
        <v>45000</v>
      </c>
      <c r="E35" s="45">
        <v>45000</v>
      </c>
    </row>
    <row r="36" spans="2:5" ht="15">
      <c r="B36" s="13">
        <v>40500</v>
      </c>
      <c r="C36" s="54" t="s">
        <v>39</v>
      </c>
      <c r="D36" s="49">
        <v>130000</v>
      </c>
      <c r="E36" s="50">
        <v>147341.66</v>
      </c>
    </row>
    <row r="37" spans="2:5" ht="15.75" thickBot="1">
      <c r="B37" s="16">
        <v>40000</v>
      </c>
      <c r="C37" s="15" t="s">
        <v>40</v>
      </c>
      <c r="D37" s="48">
        <f>D32+D33+D34+D35+D36</f>
        <v>273000</v>
      </c>
      <c r="E37" s="51">
        <f>E32+E33+E34+E35+E36</f>
        <v>695170.91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150000</v>
      </c>
      <c r="E47" s="45">
        <v>150000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150000</v>
      </c>
      <c r="E49" s="51">
        <f>E45+E46+E47+E48</f>
        <v>150000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972659</v>
      </c>
      <c r="E51" s="62">
        <v>972659</v>
      </c>
    </row>
    <row r="52" spans="2:5" ht="15.75" thickBot="1">
      <c r="B52" s="16">
        <v>70000</v>
      </c>
      <c r="C52" s="15" t="s">
        <v>58</v>
      </c>
      <c r="D52" s="48">
        <f>D51</f>
        <v>972659</v>
      </c>
      <c r="E52" s="51">
        <f>E51</f>
        <v>972659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741767</v>
      </c>
      <c r="E54" s="45">
        <v>984830.5099999999</v>
      </c>
    </row>
    <row r="55" spans="2:5" ht="15">
      <c r="B55" s="13">
        <v>90200</v>
      </c>
      <c r="C55" s="54" t="s">
        <v>62</v>
      </c>
      <c r="D55" s="61">
        <v>522500</v>
      </c>
      <c r="E55" s="62">
        <v>606224.66</v>
      </c>
    </row>
    <row r="56" spans="2:5" ht="15.75" thickBot="1">
      <c r="B56" s="16">
        <v>90000</v>
      </c>
      <c r="C56" s="15" t="s">
        <v>63</v>
      </c>
      <c r="D56" s="48">
        <f>D54+D55</f>
        <v>1264267</v>
      </c>
      <c r="E56" s="51">
        <f>E54+E55</f>
        <v>1591055.17</v>
      </c>
    </row>
    <row r="57" spans="2:5" ht="16.5" thickBot="1" thickTop="1">
      <c r="B57" s="109" t="s">
        <v>64</v>
      </c>
      <c r="C57" s="110"/>
      <c r="D57" s="52">
        <f>D16+D23+D30+D37+D43+D49+D52+D56</f>
        <v>7156376.43</v>
      </c>
      <c r="E57" s="55">
        <f>E16+E23+E30+E37+E43+E49+E52+E56</f>
        <v>9689786.579999998</v>
      </c>
    </row>
    <row r="58" spans="2:5" ht="16.5" thickBot="1" thickTop="1">
      <c r="B58" s="109" t="s">
        <v>65</v>
      </c>
      <c r="C58" s="110"/>
      <c r="D58" s="52">
        <f>D57+D5+D6+D7+D8</f>
        <v>7156376.43</v>
      </c>
      <c r="E58" s="55">
        <f>E57+E5+E6+E7+E8</f>
        <v>10604138.709999999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2896180.7800000003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68771.62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2964952.4000000004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289386.03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289386.03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187326</v>
      </c>
      <c r="E25" s="45"/>
    </row>
    <row r="26" spans="2:5" ht="15">
      <c r="B26" s="13">
        <v>30200</v>
      </c>
      <c r="C26" s="54" t="s">
        <v>28</v>
      </c>
      <c r="D26" s="39">
        <v>72225</v>
      </c>
      <c r="E26" s="45"/>
    </row>
    <row r="27" spans="2:5" ht="15">
      <c r="B27" s="13">
        <v>30300</v>
      </c>
      <c r="C27" s="54" t="s">
        <v>29</v>
      </c>
      <c r="D27" s="39">
        <v>2100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983156.1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1244807.1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20500</v>
      </c>
      <c r="E35" s="45"/>
    </row>
    <row r="36" spans="2:5" ht="15">
      <c r="B36" s="13">
        <v>40500</v>
      </c>
      <c r="C36" s="54" t="s">
        <v>39</v>
      </c>
      <c r="D36" s="49">
        <v>160000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180500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972659</v>
      </c>
      <c r="E51" s="62"/>
    </row>
    <row r="52" spans="2:5" ht="15.75" thickBot="1">
      <c r="B52" s="16">
        <v>70000</v>
      </c>
      <c r="C52" s="15" t="s">
        <v>58</v>
      </c>
      <c r="D52" s="48">
        <f>D51</f>
        <v>972659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741767</v>
      </c>
      <c r="E54" s="45"/>
    </row>
    <row r="55" spans="2:5" ht="15">
      <c r="B55" s="13">
        <v>90200</v>
      </c>
      <c r="C55" s="54" t="s">
        <v>62</v>
      </c>
      <c r="D55" s="61">
        <v>522500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1264267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6916571.530000001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6916571.530000001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2912779.42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68782.98999999999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2981562.41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289426.03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289426.03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190836.52000000002</v>
      </c>
      <c r="E25" s="45"/>
    </row>
    <row r="26" spans="2:5" ht="15">
      <c r="B26" s="13">
        <v>30200</v>
      </c>
      <c r="C26" s="54" t="s">
        <v>28</v>
      </c>
      <c r="D26" s="39">
        <v>72277.5</v>
      </c>
      <c r="E26" s="45"/>
    </row>
    <row r="27" spans="2:5" ht="15">
      <c r="B27" s="13">
        <v>30300</v>
      </c>
      <c r="C27" s="54" t="s">
        <v>29</v>
      </c>
      <c r="D27" s="39">
        <v>2142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1002849.31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1268105.33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972659</v>
      </c>
      <c r="E51" s="62"/>
    </row>
    <row r="52" spans="2:5" ht="15.75" thickBot="1">
      <c r="B52" s="16">
        <v>70000</v>
      </c>
      <c r="C52" s="15" t="s">
        <v>58</v>
      </c>
      <c r="D52" s="48">
        <f>D51</f>
        <v>972659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756602.3400000001</v>
      </c>
      <c r="E54" s="45"/>
    </row>
    <row r="55" spans="2:5" ht="15">
      <c r="B55" s="13">
        <v>90200</v>
      </c>
      <c r="C55" s="54" t="s">
        <v>62</v>
      </c>
      <c r="D55" s="61">
        <v>526650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1283252.34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6922005.11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6922005.11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670369.4199999999</v>
      </c>
      <c r="E10" s="89">
        <v>0</v>
      </c>
      <c r="F10" s="90">
        <v>984429.6300000001</v>
      </c>
      <c r="G10" s="88"/>
      <c r="H10" s="89"/>
      <c r="I10" s="90"/>
      <c r="J10" s="97">
        <v>150140.41</v>
      </c>
      <c r="K10" s="89">
        <v>0</v>
      </c>
      <c r="L10" s="101">
        <v>233353.69</v>
      </c>
      <c r="M10" s="91"/>
      <c r="N10" s="89"/>
      <c r="O10" s="90"/>
      <c r="P10" s="91">
        <v>64911.41</v>
      </c>
      <c r="Q10" s="89">
        <v>0</v>
      </c>
      <c r="R10" s="90">
        <v>100341.97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31314.82</v>
      </c>
      <c r="AC10" s="89">
        <v>0</v>
      </c>
      <c r="AD10" s="90">
        <v>47537.06</v>
      </c>
      <c r="AE10" s="91"/>
      <c r="AF10" s="89"/>
      <c r="AG10" s="90"/>
      <c r="AH10" s="91"/>
      <c r="AI10" s="89"/>
      <c r="AJ10" s="90"/>
      <c r="AK10" s="91">
        <v>143000</v>
      </c>
      <c r="AL10" s="89">
        <v>0</v>
      </c>
      <c r="AM10" s="90">
        <v>197231.3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1059736.06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1562893.6500000001</v>
      </c>
    </row>
    <row r="11" spans="2:76" ht="15">
      <c r="B11" s="13">
        <v>102</v>
      </c>
      <c r="C11" s="25" t="s">
        <v>92</v>
      </c>
      <c r="D11" s="88">
        <v>47943.450000000004</v>
      </c>
      <c r="E11" s="89">
        <v>0</v>
      </c>
      <c r="F11" s="90">
        <v>70567.04000000001</v>
      </c>
      <c r="G11" s="88"/>
      <c r="H11" s="89"/>
      <c r="I11" s="90"/>
      <c r="J11" s="97">
        <v>9939.2</v>
      </c>
      <c r="K11" s="89">
        <v>0</v>
      </c>
      <c r="L11" s="101">
        <v>15534.32</v>
      </c>
      <c r="M11" s="91"/>
      <c r="N11" s="89"/>
      <c r="O11" s="90"/>
      <c r="P11" s="91">
        <v>4280.85</v>
      </c>
      <c r="Q11" s="89">
        <v>0</v>
      </c>
      <c r="R11" s="90">
        <v>4294.150000000001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2052.24</v>
      </c>
      <c r="AC11" s="89">
        <v>0</v>
      </c>
      <c r="AD11" s="90">
        <v>3217.6899999999996</v>
      </c>
      <c r="AE11" s="91"/>
      <c r="AF11" s="89"/>
      <c r="AG11" s="90"/>
      <c r="AH11" s="91"/>
      <c r="AI11" s="89"/>
      <c r="AJ11" s="90"/>
      <c r="AK11" s="91">
        <v>13500</v>
      </c>
      <c r="AL11" s="89">
        <v>0</v>
      </c>
      <c r="AM11" s="90">
        <v>17084.53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77715.74</v>
      </c>
      <c r="BW11" s="77">
        <f t="shared" si="1"/>
        <v>0</v>
      </c>
      <c r="BX11" s="79">
        <f t="shared" si="2"/>
        <v>110697.73000000001</v>
      </c>
    </row>
    <row r="12" spans="2:76" ht="15">
      <c r="B12" s="13">
        <v>103</v>
      </c>
      <c r="C12" s="25" t="s">
        <v>93</v>
      </c>
      <c r="D12" s="88">
        <v>625339.29</v>
      </c>
      <c r="E12" s="89">
        <v>0</v>
      </c>
      <c r="F12" s="90">
        <v>801392.1000000003</v>
      </c>
      <c r="G12" s="88"/>
      <c r="H12" s="89"/>
      <c r="I12" s="90"/>
      <c r="J12" s="97">
        <v>34287.01</v>
      </c>
      <c r="K12" s="89">
        <v>0</v>
      </c>
      <c r="L12" s="101">
        <v>52990.92</v>
      </c>
      <c r="M12" s="91">
        <v>166650</v>
      </c>
      <c r="N12" s="89">
        <v>0</v>
      </c>
      <c r="O12" s="90">
        <v>193012.88</v>
      </c>
      <c r="P12" s="91">
        <v>73800</v>
      </c>
      <c r="Q12" s="89">
        <v>0</v>
      </c>
      <c r="R12" s="90">
        <v>101995.56</v>
      </c>
      <c r="S12" s="91">
        <v>34900</v>
      </c>
      <c r="T12" s="89">
        <v>0</v>
      </c>
      <c r="U12" s="90">
        <v>52509.18</v>
      </c>
      <c r="V12" s="91"/>
      <c r="W12" s="89"/>
      <c r="X12" s="90"/>
      <c r="Y12" s="91">
        <v>354795</v>
      </c>
      <c r="Z12" s="89">
        <v>0</v>
      </c>
      <c r="AA12" s="90">
        <v>538928.72</v>
      </c>
      <c r="AB12" s="91">
        <v>748435.67</v>
      </c>
      <c r="AC12" s="89">
        <v>0</v>
      </c>
      <c r="AD12" s="90">
        <v>1260049.06</v>
      </c>
      <c r="AE12" s="91">
        <v>324775</v>
      </c>
      <c r="AF12" s="89">
        <v>0</v>
      </c>
      <c r="AG12" s="90">
        <v>435684.64</v>
      </c>
      <c r="AH12" s="91">
        <v>480</v>
      </c>
      <c r="AI12" s="89">
        <v>0</v>
      </c>
      <c r="AJ12" s="90">
        <v>480</v>
      </c>
      <c r="AK12" s="91">
        <v>308000</v>
      </c>
      <c r="AL12" s="89">
        <v>0</v>
      </c>
      <c r="AM12" s="90">
        <v>415405.9799999999</v>
      </c>
      <c r="AN12" s="91"/>
      <c r="AO12" s="89"/>
      <c r="AP12" s="90"/>
      <c r="AQ12" s="91">
        <v>15575</v>
      </c>
      <c r="AR12" s="89">
        <v>0</v>
      </c>
      <c r="AS12" s="90">
        <v>15575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2687036.97</v>
      </c>
      <c r="BW12" s="77">
        <f t="shared" si="1"/>
        <v>0</v>
      </c>
      <c r="BX12" s="79">
        <f t="shared" si="2"/>
        <v>3868024.0400000005</v>
      </c>
    </row>
    <row r="13" spans="2:76" ht="15">
      <c r="B13" s="13">
        <v>104</v>
      </c>
      <c r="C13" s="25" t="s">
        <v>19</v>
      </c>
      <c r="D13" s="88">
        <v>14500</v>
      </c>
      <c r="E13" s="89">
        <v>0</v>
      </c>
      <c r="F13" s="90">
        <v>14500</v>
      </c>
      <c r="G13" s="88"/>
      <c r="H13" s="89"/>
      <c r="I13" s="90"/>
      <c r="J13" s="97"/>
      <c r="K13" s="89"/>
      <c r="L13" s="101"/>
      <c r="M13" s="91">
        <v>15000</v>
      </c>
      <c r="N13" s="89">
        <v>0</v>
      </c>
      <c r="O13" s="90">
        <v>17656.2</v>
      </c>
      <c r="P13" s="91">
        <v>3900</v>
      </c>
      <c r="Q13" s="89">
        <v>0</v>
      </c>
      <c r="R13" s="90">
        <v>4732.36</v>
      </c>
      <c r="S13" s="91">
        <v>9000</v>
      </c>
      <c r="T13" s="89">
        <v>0</v>
      </c>
      <c r="U13" s="90">
        <v>19000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73000</v>
      </c>
      <c r="AL13" s="89">
        <v>0</v>
      </c>
      <c r="AM13" s="90">
        <v>99935.86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115400</v>
      </c>
      <c r="BW13" s="77">
        <f t="shared" si="1"/>
        <v>0</v>
      </c>
      <c r="BX13" s="79">
        <f t="shared" si="2"/>
        <v>155824.41999999998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72279.91</v>
      </c>
      <c r="BM16" s="89">
        <v>0</v>
      </c>
      <c r="BN16" s="90">
        <v>129656.45</v>
      </c>
      <c r="BO16" s="91"/>
      <c r="BP16" s="89"/>
      <c r="BQ16" s="90"/>
      <c r="BR16" s="97"/>
      <c r="BS16" s="89"/>
      <c r="BT16" s="101"/>
      <c r="BU16" s="76"/>
      <c r="BV16" s="85">
        <f t="shared" si="0"/>
        <v>72279.91</v>
      </c>
      <c r="BW16" s="77">
        <f t="shared" si="1"/>
        <v>0</v>
      </c>
      <c r="BX16" s="79">
        <f t="shared" si="2"/>
        <v>129656.45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10000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10000</v>
      </c>
    </row>
    <row r="19" spans="2:76" ht="15">
      <c r="B19" s="13">
        <v>110</v>
      </c>
      <c r="C19" s="25" t="s">
        <v>98</v>
      </c>
      <c r="D19" s="88">
        <v>102200</v>
      </c>
      <c r="E19" s="89">
        <v>0</v>
      </c>
      <c r="F19" s="90">
        <v>151320.96</v>
      </c>
      <c r="G19" s="88"/>
      <c r="H19" s="89"/>
      <c r="I19" s="90"/>
      <c r="J19" s="97">
        <v>600</v>
      </c>
      <c r="K19" s="89">
        <v>0</v>
      </c>
      <c r="L19" s="101">
        <v>1200</v>
      </c>
      <c r="M19" s="97">
        <v>5000</v>
      </c>
      <c r="N19" s="89">
        <v>0</v>
      </c>
      <c r="O19" s="101">
        <v>5000</v>
      </c>
      <c r="P19" s="97">
        <v>1500</v>
      </c>
      <c r="Q19" s="89">
        <v>0</v>
      </c>
      <c r="R19" s="101">
        <v>1500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20000</v>
      </c>
      <c r="Z19" s="89">
        <v>0</v>
      </c>
      <c r="AA19" s="101">
        <v>23253.6</v>
      </c>
      <c r="AB19" s="97">
        <v>500</v>
      </c>
      <c r="AC19" s="89">
        <v>0</v>
      </c>
      <c r="AD19" s="101">
        <v>1000</v>
      </c>
      <c r="AE19" s="97">
        <v>2625</v>
      </c>
      <c r="AF19" s="89">
        <v>0</v>
      </c>
      <c r="AG19" s="101">
        <v>6125</v>
      </c>
      <c r="AH19" s="97"/>
      <c r="AI19" s="89"/>
      <c r="AJ19" s="101"/>
      <c r="AK19" s="97">
        <v>5000</v>
      </c>
      <c r="AL19" s="89">
        <v>0</v>
      </c>
      <c r="AM19" s="101">
        <v>9627.8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237425</v>
      </c>
      <c r="BW19" s="77">
        <f t="shared" si="1"/>
        <v>0</v>
      </c>
      <c r="BX19" s="79">
        <f t="shared" si="2"/>
        <v>199027.36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1470352.16</v>
      </c>
      <c r="E20" s="78">
        <f t="shared" si="3"/>
        <v>0</v>
      </c>
      <c r="F20" s="79">
        <f t="shared" si="3"/>
        <v>2032209.7300000004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194966.62000000002</v>
      </c>
      <c r="K20" s="78">
        <f t="shared" si="3"/>
        <v>0</v>
      </c>
      <c r="L20" s="77">
        <f t="shared" si="3"/>
        <v>303078.93</v>
      </c>
      <c r="M20" s="98">
        <f t="shared" si="3"/>
        <v>186650</v>
      </c>
      <c r="N20" s="78">
        <f t="shared" si="3"/>
        <v>0</v>
      </c>
      <c r="O20" s="77">
        <f t="shared" si="3"/>
        <v>215669.08000000002</v>
      </c>
      <c r="P20" s="98">
        <f t="shared" si="3"/>
        <v>148392.26</v>
      </c>
      <c r="Q20" s="78">
        <f t="shared" si="3"/>
        <v>0</v>
      </c>
      <c r="R20" s="77">
        <f t="shared" si="3"/>
        <v>212864.03999999998</v>
      </c>
      <c r="S20" s="98">
        <f t="shared" si="3"/>
        <v>43900</v>
      </c>
      <c r="T20" s="78">
        <f t="shared" si="3"/>
        <v>0</v>
      </c>
      <c r="U20" s="77">
        <f t="shared" si="3"/>
        <v>71509.18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374795</v>
      </c>
      <c r="Z20" s="78">
        <f t="shared" si="3"/>
        <v>0</v>
      </c>
      <c r="AA20" s="77">
        <f t="shared" si="3"/>
        <v>562182.32</v>
      </c>
      <c r="AB20" s="98">
        <f t="shared" si="3"/>
        <v>782302.73</v>
      </c>
      <c r="AC20" s="78">
        <f t="shared" si="3"/>
        <v>0</v>
      </c>
      <c r="AD20" s="77">
        <f t="shared" si="3"/>
        <v>1311803.81</v>
      </c>
      <c r="AE20" s="98">
        <f t="shared" si="3"/>
        <v>327400</v>
      </c>
      <c r="AF20" s="78">
        <f t="shared" si="3"/>
        <v>0</v>
      </c>
      <c r="AG20" s="77">
        <f t="shared" si="3"/>
        <v>441809.64</v>
      </c>
      <c r="AH20" s="98">
        <f t="shared" si="3"/>
        <v>480</v>
      </c>
      <c r="AI20" s="78">
        <f t="shared" si="3"/>
        <v>0</v>
      </c>
      <c r="AJ20" s="77">
        <f t="shared" si="3"/>
        <v>480</v>
      </c>
      <c r="AK20" s="98">
        <f t="shared" si="3"/>
        <v>542500</v>
      </c>
      <c r="AL20" s="78">
        <f t="shared" si="3"/>
        <v>0</v>
      </c>
      <c r="AM20" s="77">
        <f t="shared" si="3"/>
        <v>739285.47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15575</v>
      </c>
      <c r="AR20" s="78">
        <f t="shared" si="3"/>
        <v>0</v>
      </c>
      <c r="AS20" s="77">
        <f t="shared" si="3"/>
        <v>15575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100000</v>
      </c>
      <c r="BJ20" s="78">
        <f t="shared" si="3"/>
        <v>0</v>
      </c>
      <c r="BK20" s="77">
        <f t="shared" si="3"/>
        <v>0</v>
      </c>
      <c r="BL20" s="98">
        <f t="shared" si="3"/>
        <v>72279.91</v>
      </c>
      <c r="BM20" s="78">
        <f t="shared" si="3"/>
        <v>0</v>
      </c>
      <c r="BN20" s="77">
        <f t="shared" si="3"/>
        <v>129656.45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4259593.680000001</v>
      </c>
      <c r="BW20" s="77">
        <f>BW10+BW11+BW12+BW13+BW14+BW15+BW16+BW17+BW18+BW19</f>
        <v>0</v>
      </c>
      <c r="BX20" s="95">
        <f>BX10+BX11+BX12+BX13+BX14+BX15+BX16+BX17+BX18+BX19</f>
        <v>6036123.650000001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8000</v>
      </c>
      <c r="E24" s="89">
        <v>0</v>
      </c>
      <c r="F24" s="90">
        <v>9798.22</v>
      </c>
      <c r="G24" s="88"/>
      <c r="H24" s="89"/>
      <c r="I24" s="90"/>
      <c r="J24" s="97"/>
      <c r="K24" s="89"/>
      <c r="L24" s="101"/>
      <c r="M24" s="97">
        <v>150000</v>
      </c>
      <c r="N24" s="89">
        <v>0</v>
      </c>
      <c r="O24" s="101">
        <v>150000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193500</v>
      </c>
      <c r="AF24" s="89">
        <v>0</v>
      </c>
      <c r="AG24" s="101">
        <v>226461.71999999997</v>
      </c>
      <c r="AH24" s="97"/>
      <c r="AI24" s="89"/>
      <c r="AJ24" s="101"/>
      <c r="AK24" s="97">
        <v>45000</v>
      </c>
      <c r="AL24" s="89">
        <v>0</v>
      </c>
      <c r="AM24" s="101">
        <v>45000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396500</v>
      </c>
      <c r="BW24" s="77">
        <f t="shared" si="4"/>
        <v>0</v>
      </c>
      <c r="BX24" s="79">
        <f t="shared" si="4"/>
        <v>431259.93999999994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5000</v>
      </c>
      <c r="AL25" s="89">
        <v>0</v>
      </c>
      <c r="AM25" s="101">
        <v>5000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5000</v>
      </c>
      <c r="BW25" s="77">
        <f t="shared" si="4"/>
        <v>0</v>
      </c>
      <c r="BX25" s="79">
        <f t="shared" si="4"/>
        <v>5000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21500</v>
      </c>
      <c r="E27" s="89">
        <v>0</v>
      </c>
      <c r="F27" s="90">
        <v>154575.2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21500</v>
      </c>
      <c r="BW27" s="77">
        <f t="shared" si="4"/>
        <v>0</v>
      </c>
      <c r="BX27" s="79">
        <f t="shared" si="4"/>
        <v>154575.2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29500</v>
      </c>
      <c r="E28" s="78">
        <f t="shared" si="5"/>
        <v>0</v>
      </c>
      <c r="F28" s="79">
        <f t="shared" si="5"/>
        <v>164373.42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150000</v>
      </c>
      <c r="N28" s="78">
        <f t="shared" si="5"/>
        <v>0</v>
      </c>
      <c r="O28" s="77">
        <f t="shared" si="5"/>
        <v>150000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193500</v>
      </c>
      <c r="AF28" s="78">
        <f t="shared" si="5"/>
        <v>0</v>
      </c>
      <c r="AG28" s="77">
        <f t="shared" si="5"/>
        <v>226461.71999999997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50000</v>
      </c>
      <c r="AL28" s="78">
        <f t="shared" si="6"/>
        <v>0</v>
      </c>
      <c r="AM28" s="77">
        <f t="shared" si="6"/>
        <v>50000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423000</v>
      </c>
      <c r="BW28" s="77">
        <f>BW23+BW24+BW25+BW26+BW27</f>
        <v>0</v>
      </c>
      <c r="BX28" s="95">
        <f>BX23+BX24+BX25+BX26+BX27</f>
        <v>590835.1399999999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236856.75</v>
      </c>
      <c r="BM40" s="89">
        <v>0</v>
      </c>
      <c r="BN40" s="101">
        <v>349262.52</v>
      </c>
      <c r="BO40" s="97"/>
      <c r="BP40" s="89"/>
      <c r="BQ40" s="101"/>
      <c r="BR40" s="97"/>
      <c r="BS40" s="89"/>
      <c r="BT40" s="101"/>
      <c r="BU40" s="76"/>
      <c r="BV40" s="85">
        <f t="shared" si="10"/>
        <v>236856.75</v>
      </c>
      <c r="BW40" s="77">
        <f t="shared" si="10"/>
        <v>0</v>
      </c>
      <c r="BX40" s="79">
        <f t="shared" si="10"/>
        <v>349262.52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236856.75</v>
      </c>
      <c r="BM42" s="78">
        <f t="shared" si="12"/>
        <v>0</v>
      </c>
      <c r="BN42" s="77">
        <f t="shared" si="12"/>
        <v>349262.52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236856.75</v>
      </c>
      <c r="BW42" s="77">
        <f>BW38+BW39+BW40+BW41</f>
        <v>0</v>
      </c>
      <c r="BX42" s="95">
        <f>BX38+BX39+BX40+BX41</f>
        <v>349262.52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972659</v>
      </c>
      <c r="BP45" s="89">
        <v>0</v>
      </c>
      <c r="BQ45" s="101">
        <v>972659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972659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972659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972659</v>
      </c>
      <c r="BP46" s="78">
        <f>BP45</f>
        <v>0</v>
      </c>
      <c r="BQ46" s="95">
        <f>BQ45</f>
        <v>972659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972659</v>
      </c>
      <c r="BW46" s="77">
        <f>BW45</f>
        <v>0</v>
      </c>
      <c r="BX46" s="95">
        <f>BX45</f>
        <v>972659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741767</v>
      </c>
      <c r="BS49" s="89">
        <v>0</v>
      </c>
      <c r="BT49" s="101">
        <v>993287.0999999999</v>
      </c>
      <c r="BU49" s="76"/>
      <c r="BV49" s="85">
        <f aca="true" t="shared" si="15" ref="BV49:BX50">D49+G49+J49+M49+P49+S49+V49+Y49+AB49+AE49+AH49+AK49+AN49+AQ49+AT49+AW49+AZ49+BC49+BF49+BI49+BL49+BO49+BR49</f>
        <v>741767</v>
      </c>
      <c r="BW49" s="77">
        <f t="shared" si="15"/>
        <v>0</v>
      </c>
      <c r="BX49" s="79">
        <f t="shared" si="15"/>
        <v>993287.0999999999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522500</v>
      </c>
      <c r="BS50" s="89">
        <v>0</v>
      </c>
      <c r="BT50" s="101">
        <v>622074.74</v>
      </c>
      <c r="BU50" s="76"/>
      <c r="BV50" s="85">
        <f t="shared" si="15"/>
        <v>522500</v>
      </c>
      <c r="BW50" s="77">
        <f t="shared" si="15"/>
        <v>0</v>
      </c>
      <c r="BX50" s="79">
        <f t="shared" si="15"/>
        <v>622074.74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1264267</v>
      </c>
      <c r="BS51" s="78">
        <f>BS49+BS50</f>
        <v>0</v>
      </c>
      <c r="BT51" s="77">
        <f>BT49+BT50</f>
        <v>1615361.8399999999</v>
      </c>
      <c r="BU51" s="85"/>
      <c r="BV51" s="85">
        <f>BV49+BV50</f>
        <v>1264267</v>
      </c>
      <c r="BW51" s="77">
        <f>BW49+BW50</f>
        <v>0</v>
      </c>
      <c r="BX51" s="95">
        <f>BX49+BX50</f>
        <v>1615361.8399999999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1499852.16</v>
      </c>
      <c r="E53" s="86">
        <f t="shared" si="18"/>
        <v>0</v>
      </c>
      <c r="F53" s="86">
        <f t="shared" si="18"/>
        <v>2196583.1500000004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194966.62000000002</v>
      </c>
      <c r="K53" s="86">
        <f t="shared" si="18"/>
        <v>0</v>
      </c>
      <c r="L53" s="86">
        <f t="shared" si="18"/>
        <v>303078.93</v>
      </c>
      <c r="M53" s="86">
        <f t="shared" si="18"/>
        <v>336650</v>
      </c>
      <c r="N53" s="86">
        <f t="shared" si="18"/>
        <v>0</v>
      </c>
      <c r="O53" s="86">
        <f t="shared" si="18"/>
        <v>365669.08</v>
      </c>
      <c r="P53" s="86">
        <f t="shared" si="18"/>
        <v>148392.26</v>
      </c>
      <c r="Q53" s="86">
        <f t="shared" si="18"/>
        <v>0</v>
      </c>
      <c r="R53" s="86">
        <f t="shared" si="18"/>
        <v>212864.03999999998</v>
      </c>
      <c r="S53" s="86">
        <f t="shared" si="18"/>
        <v>43900</v>
      </c>
      <c r="T53" s="86">
        <f t="shared" si="18"/>
        <v>0</v>
      </c>
      <c r="U53" s="86">
        <f t="shared" si="18"/>
        <v>71509.18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374795</v>
      </c>
      <c r="Z53" s="86">
        <f t="shared" si="18"/>
        <v>0</v>
      </c>
      <c r="AA53" s="86">
        <f t="shared" si="18"/>
        <v>562182.32</v>
      </c>
      <c r="AB53" s="86">
        <f t="shared" si="18"/>
        <v>782302.73</v>
      </c>
      <c r="AC53" s="86">
        <f t="shared" si="18"/>
        <v>0</v>
      </c>
      <c r="AD53" s="86">
        <f t="shared" si="18"/>
        <v>1311803.81</v>
      </c>
      <c r="AE53" s="86">
        <f t="shared" si="18"/>
        <v>520900</v>
      </c>
      <c r="AF53" s="86">
        <f t="shared" si="18"/>
        <v>0</v>
      </c>
      <c r="AG53" s="86">
        <f t="shared" si="18"/>
        <v>668271.36</v>
      </c>
      <c r="AH53" s="86">
        <f t="shared" si="18"/>
        <v>480</v>
      </c>
      <c r="AI53" s="86">
        <f t="shared" si="18"/>
        <v>0</v>
      </c>
      <c r="AJ53" s="86">
        <f aca="true" t="shared" si="19" ref="AJ53:BT53">AJ20+AJ28+AJ35+AJ42+AJ46+AJ51</f>
        <v>480</v>
      </c>
      <c r="AK53" s="86">
        <f t="shared" si="19"/>
        <v>592500</v>
      </c>
      <c r="AL53" s="86">
        <f t="shared" si="19"/>
        <v>0</v>
      </c>
      <c r="AM53" s="86">
        <f t="shared" si="19"/>
        <v>789285.47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15575</v>
      </c>
      <c r="AR53" s="86">
        <f t="shared" si="19"/>
        <v>0</v>
      </c>
      <c r="AS53" s="86">
        <f t="shared" si="19"/>
        <v>15575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100000</v>
      </c>
      <c r="BJ53" s="86">
        <f t="shared" si="19"/>
        <v>0</v>
      </c>
      <c r="BK53" s="86">
        <f t="shared" si="19"/>
        <v>0</v>
      </c>
      <c r="BL53" s="86">
        <f t="shared" si="19"/>
        <v>309136.66000000003</v>
      </c>
      <c r="BM53" s="86">
        <f t="shared" si="19"/>
        <v>0</v>
      </c>
      <c r="BN53" s="86">
        <f t="shared" si="19"/>
        <v>478918.97000000003</v>
      </c>
      <c r="BO53" s="86">
        <f t="shared" si="19"/>
        <v>972659</v>
      </c>
      <c r="BP53" s="86">
        <f t="shared" si="19"/>
        <v>0</v>
      </c>
      <c r="BQ53" s="86">
        <f t="shared" si="19"/>
        <v>972659</v>
      </c>
      <c r="BR53" s="86">
        <f t="shared" si="19"/>
        <v>1264267</v>
      </c>
      <c r="BS53" s="86">
        <f t="shared" si="19"/>
        <v>0</v>
      </c>
      <c r="BT53" s="86">
        <f t="shared" si="19"/>
        <v>1615361.8399999999</v>
      </c>
      <c r="BU53" s="86">
        <f>BU8</f>
        <v>0</v>
      </c>
      <c r="BV53" s="102">
        <f>BV8+BV20+BV28+BV35+BV42+BV46+BV51</f>
        <v>7156376.430000001</v>
      </c>
      <c r="BW53" s="87">
        <f>BW20+BW28+BW35+BW42+BW46+BW51</f>
        <v>0</v>
      </c>
      <c r="BX53" s="87">
        <f>BX20+BX28+BX35+BX42+BX46+BX51</f>
        <v>9564242.15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676665.4199999999</v>
      </c>
      <c r="E10" s="89">
        <v>0</v>
      </c>
      <c r="F10" s="90"/>
      <c r="G10" s="88"/>
      <c r="H10" s="89"/>
      <c r="I10" s="90"/>
      <c r="J10" s="97">
        <v>150140.41</v>
      </c>
      <c r="K10" s="89">
        <v>0</v>
      </c>
      <c r="L10" s="101"/>
      <c r="M10" s="91"/>
      <c r="N10" s="89"/>
      <c r="O10" s="90"/>
      <c r="P10" s="91">
        <v>64911.41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31314.82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143000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1066032.06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47943.450000000004</v>
      </c>
      <c r="E11" s="89">
        <v>0</v>
      </c>
      <c r="F11" s="90"/>
      <c r="G11" s="88"/>
      <c r="H11" s="89"/>
      <c r="I11" s="90"/>
      <c r="J11" s="97">
        <v>9939.2</v>
      </c>
      <c r="K11" s="89">
        <v>0</v>
      </c>
      <c r="L11" s="101"/>
      <c r="M11" s="91"/>
      <c r="N11" s="89"/>
      <c r="O11" s="90"/>
      <c r="P11" s="91">
        <v>4280.85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2052.24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13500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77715.74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633994.0800000001</v>
      </c>
      <c r="E12" s="89">
        <v>0</v>
      </c>
      <c r="F12" s="90"/>
      <c r="G12" s="88"/>
      <c r="H12" s="89"/>
      <c r="I12" s="90"/>
      <c r="J12" s="97">
        <v>34487.01</v>
      </c>
      <c r="K12" s="89">
        <v>0</v>
      </c>
      <c r="L12" s="101"/>
      <c r="M12" s="91">
        <v>168200</v>
      </c>
      <c r="N12" s="89">
        <v>0</v>
      </c>
      <c r="O12" s="90"/>
      <c r="P12" s="91">
        <v>77800</v>
      </c>
      <c r="Q12" s="89">
        <v>0</v>
      </c>
      <c r="R12" s="90"/>
      <c r="S12" s="91">
        <v>41900</v>
      </c>
      <c r="T12" s="89">
        <v>0</v>
      </c>
      <c r="U12" s="90"/>
      <c r="V12" s="91"/>
      <c r="W12" s="89"/>
      <c r="X12" s="90"/>
      <c r="Y12" s="91">
        <v>354795</v>
      </c>
      <c r="Z12" s="89">
        <v>0</v>
      </c>
      <c r="AA12" s="90"/>
      <c r="AB12" s="91">
        <v>748435.67</v>
      </c>
      <c r="AC12" s="89">
        <v>0</v>
      </c>
      <c r="AD12" s="90"/>
      <c r="AE12" s="91">
        <v>303775</v>
      </c>
      <c r="AF12" s="89">
        <v>0</v>
      </c>
      <c r="AG12" s="90"/>
      <c r="AH12" s="91">
        <v>480</v>
      </c>
      <c r="AI12" s="89">
        <v>0</v>
      </c>
      <c r="AJ12" s="90"/>
      <c r="AK12" s="91">
        <v>308000</v>
      </c>
      <c r="AL12" s="89">
        <v>0</v>
      </c>
      <c r="AM12" s="90"/>
      <c r="AN12" s="91"/>
      <c r="AO12" s="89"/>
      <c r="AP12" s="90"/>
      <c r="AQ12" s="91">
        <v>14575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2686441.7600000002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15000</v>
      </c>
      <c r="N13" s="89">
        <v>0</v>
      </c>
      <c r="O13" s="90"/>
      <c r="P13" s="91">
        <v>3900</v>
      </c>
      <c r="Q13" s="89">
        <v>0</v>
      </c>
      <c r="R13" s="90"/>
      <c r="S13" s="91">
        <v>9000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73000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116400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62259.799999999996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62259.799999999996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105200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5000</v>
      </c>
      <c r="N19" s="89">
        <v>0</v>
      </c>
      <c r="O19" s="101"/>
      <c r="P19" s="97">
        <v>500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20000</v>
      </c>
      <c r="Z19" s="89">
        <v>0</v>
      </c>
      <c r="AA19" s="101"/>
      <c r="AB19" s="97">
        <v>500</v>
      </c>
      <c r="AC19" s="89">
        <v>0</v>
      </c>
      <c r="AD19" s="101"/>
      <c r="AE19" s="97">
        <v>2625</v>
      </c>
      <c r="AF19" s="89">
        <v>0</v>
      </c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239425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1494302.95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195166.62000000002</v>
      </c>
      <c r="K20" s="78">
        <f t="shared" si="1"/>
        <v>0</v>
      </c>
      <c r="L20" s="77">
        <f t="shared" si="1"/>
        <v>0</v>
      </c>
      <c r="M20" s="98">
        <f t="shared" si="1"/>
        <v>188200</v>
      </c>
      <c r="N20" s="78">
        <f t="shared" si="1"/>
        <v>0</v>
      </c>
      <c r="O20" s="77">
        <f t="shared" si="1"/>
        <v>0</v>
      </c>
      <c r="P20" s="98">
        <f t="shared" si="1"/>
        <v>151392.26</v>
      </c>
      <c r="Q20" s="78">
        <f t="shared" si="1"/>
        <v>0</v>
      </c>
      <c r="R20" s="77">
        <f t="shared" si="1"/>
        <v>0</v>
      </c>
      <c r="S20" s="98">
        <f t="shared" si="1"/>
        <v>50900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374795</v>
      </c>
      <c r="Z20" s="78">
        <f t="shared" si="1"/>
        <v>0</v>
      </c>
      <c r="AA20" s="77">
        <f t="shared" si="1"/>
        <v>0</v>
      </c>
      <c r="AB20" s="98">
        <f t="shared" si="1"/>
        <v>782302.73</v>
      </c>
      <c r="AC20" s="78">
        <f t="shared" si="1"/>
        <v>0</v>
      </c>
      <c r="AD20" s="77">
        <f t="shared" si="1"/>
        <v>0</v>
      </c>
      <c r="AE20" s="98">
        <f t="shared" si="1"/>
        <v>306400</v>
      </c>
      <c r="AF20" s="78">
        <f t="shared" si="1"/>
        <v>0</v>
      </c>
      <c r="AG20" s="77">
        <f t="shared" si="1"/>
        <v>0</v>
      </c>
      <c r="AH20" s="98">
        <f t="shared" si="1"/>
        <v>480</v>
      </c>
      <c r="AI20" s="78">
        <f t="shared" si="1"/>
        <v>0</v>
      </c>
      <c r="AJ20" s="77">
        <f t="shared" si="1"/>
        <v>0</v>
      </c>
      <c r="AK20" s="98">
        <f t="shared" si="1"/>
        <v>542500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14575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100000</v>
      </c>
      <c r="BJ20" s="78">
        <f t="shared" si="1"/>
        <v>0</v>
      </c>
      <c r="BK20" s="77">
        <f t="shared" si="1"/>
        <v>0</v>
      </c>
      <c r="BL20" s="98">
        <f t="shared" si="1"/>
        <v>62259.799999999996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4263274.36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120000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175000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120000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180500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235871.16999999998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235871.16999999998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235871.16999999998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235871.16999999998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972659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972659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972659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972659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741767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741767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522500</v>
      </c>
      <c r="BS50" s="89">
        <v>0</v>
      </c>
      <c r="BT50" s="101"/>
      <c r="BU50" s="76"/>
      <c r="BV50" s="85">
        <f t="shared" si="9"/>
        <v>522500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1264267</v>
      </c>
      <c r="BS51" s="78">
        <f>BS49+BS50</f>
        <v>0</v>
      </c>
      <c r="BT51" s="77">
        <f>BT49+BT50</f>
        <v>0</v>
      </c>
      <c r="BU51" s="85"/>
      <c r="BV51" s="85">
        <f>BV49+BV50</f>
        <v>1264267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1500802.95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195166.62000000002</v>
      </c>
      <c r="K53" s="86">
        <f t="shared" si="11"/>
        <v>0</v>
      </c>
      <c r="L53" s="86">
        <f t="shared" si="11"/>
        <v>0</v>
      </c>
      <c r="M53" s="86">
        <f t="shared" si="11"/>
        <v>308200</v>
      </c>
      <c r="N53" s="86">
        <f t="shared" si="11"/>
        <v>0</v>
      </c>
      <c r="O53" s="86">
        <f t="shared" si="11"/>
        <v>0</v>
      </c>
      <c r="P53" s="86">
        <f t="shared" si="11"/>
        <v>151392.26</v>
      </c>
      <c r="Q53" s="86">
        <f t="shared" si="11"/>
        <v>0</v>
      </c>
      <c r="R53" s="86">
        <f t="shared" si="11"/>
        <v>0</v>
      </c>
      <c r="S53" s="86">
        <f t="shared" si="11"/>
        <v>50900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374795</v>
      </c>
      <c r="Z53" s="86">
        <f t="shared" si="11"/>
        <v>0</v>
      </c>
      <c r="AA53" s="86">
        <f t="shared" si="11"/>
        <v>0</v>
      </c>
      <c r="AB53" s="86">
        <f t="shared" si="11"/>
        <v>782302.73</v>
      </c>
      <c r="AC53" s="86">
        <f t="shared" si="11"/>
        <v>0</v>
      </c>
      <c r="AD53" s="86">
        <f t="shared" si="11"/>
        <v>0</v>
      </c>
      <c r="AE53" s="86">
        <f t="shared" si="11"/>
        <v>356400</v>
      </c>
      <c r="AF53" s="86">
        <f t="shared" si="11"/>
        <v>0</v>
      </c>
      <c r="AG53" s="86">
        <f t="shared" si="11"/>
        <v>0</v>
      </c>
      <c r="AH53" s="86">
        <f t="shared" si="11"/>
        <v>480</v>
      </c>
      <c r="AI53" s="86">
        <f t="shared" si="11"/>
        <v>0</v>
      </c>
      <c r="AJ53" s="86">
        <f t="shared" si="11"/>
        <v>0</v>
      </c>
      <c r="AK53" s="86">
        <f t="shared" si="11"/>
        <v>546500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14575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100000</v>
      </c>
      <c r="BJ53" s="86">
        <f t="shared" si="11"/>
        <v>0</v>
      </c>
      <c r="BK53" s="86">
        <f t="shared" si="11"/>
        <v>0</v>
      </c>
      <c r="BL53" s="86">
        <f t="shared" si="11"/>
        <v>298130.97</v>
      </c>
      <c r="BM53" s="86">
        <f t="shared" si="11"/>
        <v>0</v>
      </c>
      <c r="BN53" s="86">
        <f t="shared" si="11"/>
        <v>0</v>
      </c>
      <c r="BO53" s="86">
        <f t="shared" si="11"/>
        <v>972659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1264267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6916571.53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678173.83</v>
      </c>
      <c r="E10" s="89">
        <v>0</v>
      </c>
      <c r="F10" s="90"/>
      <c r="G10" s="88"/>
      <c r="H10" s="89"/>
      <c r="I10" s="90"/>
      <c r="J10" s="97">
        <v>150140.41</v>
      </c>
      <c r="K10" s="89">
        <v>0</v>
      </c>
      <c r="L10" s="101"/>
      <c r="M10" s="91"/>
      <c r="N10" s="89"/>
      <c r="O10" s="90"/>
      <c r="P10" s="91">
        <v>64911.41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31314.82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143000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1067540.47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47983.450000000004</v>
      </c>
      <c r="E11" s="89">
        <v>0</v>
      </c>
      <c r="F11" s="90"/>
      <c r="G11" s="88"/>
      <c r="H11" s="89"/>
      <c r="I11" s="90"/>
      <c r="J11" s="97">
        <v>9939.2</v>
      </c>
      <c r="K11" s="89">
        <v>0</v>
      </c>
      <c r="L11" s="101"/>
      <c r="M11" s="91"/>
      <c r="N11" s="89"/>
      <c r="O11" s="90"/>
      <c r="P11" s="91">
        <v>4280.86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2052.24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13500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77755.75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641592.0700000001</v>
      </c>
      <c r="E12" s="89">
        <v>0</v>
      </c>
      <c r="F12" s="90"/>
      <c r="G12" s="88"/>
      <c r="H12" s="89"/>
      <c r="I12" s="90"/>
      <c r="J12" s="97">
        <v>35176.75</v>
      </c>
      <c r="K12" s="89">
        <v>0</v>
      </c>
      <c r="L12" s="101"/>
      <c r="M12" s="91">
        <v>168904</v>
      </c>
      <c r="N12" s="89">
        <v>0</v>
      </c>
      <c r="O12" s="90"/>
      <c r="P12" s="91">
        <v>76834</v>
      </c>
      <c r="Q12" s="89">
        <v>0</v>
      </c>
      <c r="R12" s="90"/>
      <c r="S12" s="91">
        <v>41918</v>
      </c>
      <c r="T12" s="89">
        <v>0</v>
      </c>
      <c r="U12" s="90"/>
      <c r="V12" s="91"/>
      <c r="W12" s="89"/>
      <c r="X12" s="90"/>
      <c r="Y12" s="91">
        <v>354939.9</v>
      </c>
      <c r="Z12" s="89">
        <v>0</v>
      </c>
      <c r="AA12" s="90"/>
      <c r="AB12" s="91">
        <v>748435.67</v>
      </c>
      <c r="AC12" s="89">
        <v>0</v>
      </c>
      <c r="AD12" s="90"/>
      <c r="AE12" s="91">
        <v>330592.5</v>
      </c>
      <c r="AF12" s="89">
        <v>0</v>
      </c>
      <c r="AG12" s="90"/>
      <c r="AH12" s="91">
        <v>480</v>
      </c>
      <c r="AI12" s="89">
        <v>0</v>
      </c>
      <c r="AJ12" s="90"/>
      <c r="AK12" s="91">
        <v>308050</v>
      </c>
      <c r="AL12" s="89">
        <v>0</v>
      </c>
      <c r="AM12" s="90"/>
      <c r="AN12" s="91"/>
      <c r="AO12" s="89"/>
      <c r="AP12" s="90"/>
      <c r="AQ12" s="91">
        <v>14606.5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2721529.39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15300</v>
      </c>
      <c r="N13" s="89">
        <v>0</v>
      </c>
      <c r="O13" s="90"/>
      <c r="P13" s="91">
        <v>3900</v>
      </c>
      <c r="Q13" s="89">
        <v>0</v>
      </c>
      <c r="R13" s="90"/>
      <c r="S13" s="91">
        <v>9000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73000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116700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53043.380000000005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53043.380000000005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15300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15300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106094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5000</v>
      </c>
      <c r="N19" s="89">
        <v>0</v>
      </c>
      <c r="O19" s="101"/>
      <c r="P19" s="97">
        <v>500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20000</v>
      </c>
      <c r="Z19" s="89">
        <v>0</v>
      </c>
      <c r="AA19" s="101"/>
      <c r="AB19" s="97">
        <v>500</v>
      </c>
      <c r="AC19" s="89">
        <v>0</v>
      </c>
      <c r="AD19" s="101"/>
      <c r="AE19" s="97">
        <v>2677.5</v>
      </c>
      <c r="AF19" s="89">
        <v>0</v>
      </c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100800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241171.5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1504643.35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195856.36000000002</v>
      </c>
      <c r="K20" s="78">
        <f t="shared" si="1"/>
        <v>0</v>
      </c>
      <c r="L20" s="77">
        <f t="shared" si="1"/>
        <v>0</v>
      </c>
      <c r="M20" s="98">
        <f t="shared" si="1"/>
        <v>189204</v>
      </c>
      <c r="N20" s="78">
        <f t="shared" si="1"/>
        <v>0</v>
      </c>
      <c r="O20" s="77">
        <f t="shared" si="1"/>
        <v>0</v>
      </c>
      <c r="P20" s="98">
        <f t="shared" si="1"/>
        <v>150426.27000000002</v>
      </c>
      <c r="Q20" s="78">
        <f t="shared" si="1"/>
        <v>0</v>
      </c>
      <c r="R20" s="77">
        <f t="shared" si="1"/>
        <v>0</v>
      </c>
      <c r="S20" s="98">
        <f t="shared" si="1"/>
        <v>50918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374939.9</v>
      </c>
      <c r="Z20" s="78">
        <f t="shared" si="1"/>
        <v>0</v>
      </c>
      <c r="AA20" s="77">
        <f t="shared" si="1"/>
        <v>0</v>
      </c>
      <c r="AB20" s="98">
        <f t="shared" si="1"/>
        <v>782302.73</v>
      </c>
      <c r="AC20" s="78">
        <f t="shared" si="1"/>
        <v>0</v>
      </c>
      <c r="AD20" s="77">
        <f t="shared" si="1"/>
        <v>0</v>
      </c>
      <c r="AE20" s="98">
        <f t="shared" si="1"/>
        <v>333270</v>
      </c>
      <c r="AF20" s="78">
        <f t="shared" si="1"/>
        <v>0</v>
      </c>
      <c r="AG20" s="77">
        <f t="shared" si="1"/>
        <v>0</v>
      </c>
      <c r="AH20" s="98">
        <f t="shared" si="1"/>
        <v>480</v>
      </c>
      <c r="AI20" s="78">
        <f t="shared" si="1"/>
        <v>0</v>
      </c>
      <c r="AJ20" s="77">
        <f t="shared" si="1"/>
        <v>0</v>
      </c>
      <c r="AK20" s="98">
        <f t="shared" si="1"/>
        <v>542550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14606.5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100800</v>
      </c>
      <c r="BJ20" s="78">
        <f t="shared" si="1"/>
        <v>0</v>
      </c>
      <c r="BK20" s="77">
        <f t="shared" si="1"/>
        <v>0</v>
      </c>
      <c r="BL20" s="98">
        <f t="shared" si="1"/>
        <v>53043.380000000005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4293040.49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11500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110000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121500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246053.28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246053.28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246053.28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246053.28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972659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972659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972659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972659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756602.3400000001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756602.3400000001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526650</v>
      </c>
      <c r="BS50" s="89">
        <v>0</v>
      </c>
      <c r="BT50" s="101"/>
      <c r="BU50" s="76"/>
      <c r="BV50" s="85">
        <f t="shared" si="9"/>
        <v>526650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1283252.34</v>
      </c>
      <c r="BS51" s="78">
        <f>BS49+BS50</f>
        <v>0</v>
      </c>
      <c r="BT51" s="77">
        <f>BT49+BT50</f>
        <v>0</v>
      </c>
      <c r="BU51" s="85"/>
      <c r="BV51" s="85">
        <f>BV49+BV50</f>
        <v>1283252.34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1517643.35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195856.36000000002</v>
      </c>
      <c r="K53" s="86">
        <f t="shared" si="11"/>
        <v>0</v>
      </c>
      <c r="L53" s="86">
        <f t="shared" si="11"/>
        <v>0</v>
      </c>
      <c r="M53" s="86">
        <f t="shared" si="11"/>
        <v>189204</v>
      </c>
      <c r="N53" s="86">
        <f t="shared" si="11"/>
        <v>0</v>
      </c>
      <c r="O53" s="86">
        <f t="shared" si="11"/>
        <v>0</v>
      </c>
      <c r="P53" s="86">
        <f t="shared" si="11"/>
        <v>150426.27000000002</v>
      </c>
      <c r="Q53" s="86">
        <f t="shared" si="11"/>
        <v>0</v>
      </c>
      <c r="R53" s="86">
        <f t="shared" si="11"/>
        <v>0</v>
      </c>
      <c r="S53" s="86">
        <f t="shared" si="11"/>
        <v>50918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374939.9</v>
      </c>
      <c r="Z53" s="86">
        <f t="shared" si="11"/>
        <v>0</v>
      </c>
      <c r="AA53" s="86">
        <f t="shared" si="11"/>
        <v>0</v>
      </c>
      <c r="AB53" s="86">
        <f t="shared" si="11"/>
        <v>782302.73</v>
      </c>
      <c r="AC53" s="86">
        <f t="shared" si="11"/>
        <v>0</v>
      </c>
      <c r="AD53" s="86">
        <f t="shared" si="11"/>
        <v>0</v>
      </c>
      <c r="AE53" s="86">
        <f t="shared" si="11"/>
        <v>443270</v>
      </c>
      <c r="AF53" s="86">
        <f t="shared" si="11"/>
        <v>0</v>
      </c>
      <c r="AG53" s="86">
        <f t="shared" si="11"/>
        <v>0</v>
      </c>
      <c r="AH53" s="86">
        <f t="shared" si="11"/>
        <v>480</v>
      </c>
      <c r="AI53" s="86">
        <f t="shared" si="11"/>
        <v>0</v>
      </c>
      <c r="AJ53" s="86">
        <f t="shared" si="11"/>
        <v>0</v>
      </c>
      <c r="AK53" s="86">
        <f t="shared" si="11"/>
        <v>546550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14606.5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100800</v>
      </c>
      <c r="BJ53" s="86">
        <f t="shared" si="11"/>
        <v>0</v>
      </c>
      <c r="BK53" s="86">
        <f t="shared" si="11"/>
        <v>0</v>
      </c>
      <c r="BL53" s="86">
        <f t="shared" si="11"/>
        <v>299096.66000000003</v>
      </c>
      <c r="BM53" s="86">
        <f t="shared" si="11"/>
        <v>0</v>
      </c>
      <c r="BN53" s="86">
        <f t="shared" si="11"/>
        <v>0</v>
      </c>
      <c r="BO53" s="86">
        <f t="shared" si="11"/>
        <v>972659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1283252.34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6922005.11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2018-01-25T12:28:13Z</dcterms:modified>
  <cp:category/>
  <cp:version/>
  <cp:contentType/>
  <cp:contentStatus/>
</cp:coreProperties>
</file>