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<sst xmlns="http://schemas.openxmlformats.org/spreadsheetml/2006/main" count="870" uniqueCount="151">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</sst>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69591.26</v>
      </c>
      <c r="E5" s="38"/>
    </row>
    <row r="6" spans="2:5" ht="15">
      <c r="B6" s="8"/>
      <c r="C6" s="5" t="s">
        <v>5</v>
      </c>
      <c r="D6" s="39">
        <v>203694.01</v>
      </c>
      <c r="E6" s="40"/>
    </row>
    <row r="7" spans="2:5" ht="15">
      <c r="B7" s="8"/>
      <c r="C7" s="5" t="s">
        <v>6</v>
      </c>
      <c r="D7" s="39">
        <v>1.4551915228366852E-11</v>
      </c>
      <c r="E7" s="40"/>
    </row>
    <row r="8" spans="2:5" ht="15.75" thickBot="1">
      <c r="B8" s="9"/>
      <c r="C8" s="6" t="s">
        <v>7</v>
      </c>
      <c r="D8" s="41"/>
      <c r="E8" s="42">
        <v>412512.35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57835</v>
      </c>
      <c r="E10" s="45">
        <v>75525.98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103955.19</v>
      </c>
      <c r="E14" s="45">
        <v>103955.19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161790.19</v>
      </c>
      <c r="E16" s="51">
        <f>E10+E11+E12+E13+E14+E15</f>
        <v>179481.16999999998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728393.3600000001</v>
      </c>
      <c r="E18" s="45">
        <v>823344.31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728393.3600000001</v>
      </c>
      <c r="E23" s="51">
        <f>E18+E19+E20+E21+E22</f>
        <v>823344.31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29992.67</v>
      </c>
      <c r="E25" s="45">
        <v>35966.58</v>
      </c>
    </row>
    <row r="26" spans="2:5" ht="15">
      <c r="B26" s="13">
        <v>30200</v>
      </c>
      <c r="C26" s="54" t="s">
        <v>28</v>
      </c>
      <c r="D26" s="39">
        <v>25</v>
      </c>
      <c r="E26" s="45">
        <v>25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47643</v>
      </c>
      <c r="E29" s="50">
        <v>55414.37999999999</v>
      </c>
    </row>
    <row r="30" spans="2:5" ht="15.75" thickBot="1">
      <c r="B30" s="16">
        <v>30000</v>
      </c>
      <c r="C30" s="15" t="s">
        <v>32</v>
      </c>
      <c r="D30" s="48">
        <f>D25+D26+D27+D28+D29</f>
        <v>77760.67</v>
      </c>
      <c r="E30" s="51">
        <f>E25+E26+E27+E28+E29</f>
        <v>91505.95999999999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0</v>
      </c>
    </row>
    <row r="34" spans="2:5" ht="15">
      <c r="B34" s="13">
        <v>40300</v>
      </c>
      <c r="C34" s="54" t="s">
        <v>37</v>
      </c>
      <c r="D34" s="61">
        <v>40554.19</v>
      </c>
      <c r="E34" s="45">
        <v>108355.8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26227.17</v>
      </c>
      <c r="E36" s="50">
        <v>69441.07</v>
      </c>
    </row>
    <row r="37" spans="2:5" ht="15.75" thickBot="1">
      <c r="B37" s="16">
        <v>40000</v>
      </c>
      <c r="C37" s="15" t="s">
        <v>40</v>
      </c>
      <c r="D37" s="48">
        <f>D32+D33+D34+D35+D36</f>
        <v>66781.36</v>
      </c>
      <c r="E37" s="51">
        <f>E32+E33+E34+E35+E36</f>
        <v>177796.87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147254.36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147254.36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206817.4</v>
      </c>
      <c r="E54" s="45">
        <v>207026.27</v>
      </c>
    </row>
    <row r="55" spans="2:5" ht="15">
      <c r="B55" s="13">
        <v>90200</v>
      </c>
      <c r="C55" s="54" t="s">
        <v>62</v>
      </c>
      <c r="D55" s="61">
        <v>15000</v>
      </c>
      <c r="E55" s="62">
        <v>15245</v>
      </c>
    </row>
    <row r="56" spans="2:5" ht="15.75" thickBot="1">
      <c r="B56" s="16">
        <v>90000</v>
      </c>
      <c r="C56" s="15" t="s">
        <v>63</v>
      </c>
      <c r="D56" s="48">
        <f>D54+D55</f>
        <v>221817.4</v>
      </c>
      <c r="E56" s="51">
        <f>E54+E55</f>
        <v>222271.27</v>
      </c>
    </row>
    <row r="57" spans="2:5" ht="16.5" thickBot="1" thickTop="1">
      <c r="B57" s="109" t="s">
        <v>64</v>
      </c>
      <c r="C57" s="110"/>
      <c r="D57" s="52">
        <f>D16+D23+D30+D37+D43+D49+D52+D56</f>
        <v>1256542.98</v>
      </c>
      <c r="E57" s="55">
        <f>E16+E23+E30+E37+E43+E49+E52+E56</f>
        <v>1641653.94</v>
      </c>
    </row>
    <row r="58" spans="2:5" ht="16.5" thickBot="1" thickTop="1">
      <c r="B58" s="109" t="s">
        <v>65</v>
      </c>
      <c r="C58" s="110"/>
      <c r="D58" s="52">
        <f>D57+D5+D6+D7+D8</f>
        <v>1529828.25</v>
      </c>
      <c r="E58" s="55">
        <f>E57+E5+E6+E7+E8</f>
        <v>2054166.29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56335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103823.46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160158.46000000002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728393.3600000001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728393.3600000001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29992.67</v>
      </c>
      <c r="E25" s="45"/>
    </row>
    <row r="26" spans="2:5" ht="15">
      <c r="B26" s="13">
        <v>30200</v>
      </c>
      <c r="C26" s="54" t="s">
        <v>28</v>
      </c>
      <c r="D26" s="39">
        <v>25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25443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55560.67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25981.81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25981.81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206817.4</v>
      </c>
      <c r="E54" s="45"/>
    </row>
    <row r="55" spans="2:5" ht="15">
      <c r="B55" s="13">
        <v>90200</v>
      </c>
      <c r="C55" s="54" t="s">
        <v>62</v>
      </c>
      <c r="D55" s="61">
        <v>15000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221817.4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1191911.7000000002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1191911.7000000002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56335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103823.46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160158.46000000002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728393.3600000001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728393.3600000001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29992.67</v>
      </c>
      <c r="E25" s="45"/>
    </row>
    <row r="26" spans="2:5" ht="15">
      <c r="B26" s="13">
        <v>30200</v>
      </c>
      <c r="C26" s="54" t="s">
        <v>28</v>
      </c>
      <c r="D26" s="39">
        <v>25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20843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50960.67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6000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6000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206817.4</v>
      </c>
      <c r="E54" s="45"/>
    </row>
    <row r="55" spans="2:5" ht="15">
      <c r="B55" s="13">
        <v>90200</v>
      </c>
      <c r="C55" s="54" t="s">
        <v>62</v>
      </c>
      <c r="D55" s="61">
        <v>15000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221817.4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1167329.8900000001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1167329.8900000001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175658.7</v>
      </c>
      <c r="E10" s="89">
        <v>0</v>
      </c>
      <c r="F10" s="90">
        <v>182390.8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175658.7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182390.8</v>
      </c>
    </row>
    <row r="11" spans="2:76" ht="15">
      <c r="B11" s="13">
        <v>102</v>
      </c>
      <c r="C11" s="25" t="s">
        <v>92</v>
      </c>
      <c r="D11" s="88">
        <v>56224.58</v>
      </c>
      <c r="E11" s="89">
        <v>0</v>
      </c>
      <c r="F11" s="90">
        <v>58136.930000000015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56224.58</v>
      </c>
      <c r="BW11" s="77">
        <f t="shared" si="1"/>
        <v>0</v>
      </c>
      <c r="BX11" s="79">
        <f t="shared" si="2"/>
        <v>58136.930000000015</v>
      </c>
    </row>
    <row r="12" spans="2:76" ht="15">
      <c r="B12" s="13">
        <v>103</v>
      </c>
      <c r="C12" s="25" t="s">
        <v>93</v>
      </c>
      <c r="D12" s="88">
        <v>78251.5</v>
      </c>
      <c r="E12" s="89">
        <v>0</v>
      </c>
      <c r="F12" s="90">
        <v>90593.92000000001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3000</v>
      </c>
      <c r="Q12" s="89">
        <v>0</v>
      </c>
      <c r="R12" s="90">
        <v>5132.0599999999995</v>
      </c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81251.5</v>
      </c>
      <c r="BW12" s="77">
        <f t="shared" si="1"/>
        <v>0</v>
      </c>
      <c r="BX12" s="79">
        <f t="shared" si="2"/>
        <v>95725.98000000001</v>
      </c>
    </row>
    <row r="13" spans="2:76" ht="15">
      <c r="B13" s="13">
        <v>104</v>
      </c>
      <c r="C13" s="25" t="s">
        <v>19</v>
      </c>
      <c r="D13" s="88">
        <v>286451.18</v>
      </c>
      <c r="E13" s="89">
        <v>0</v>
      </c>
      <c r="F13" s="90">
        <v>355058.02</v>
      </c>
      <c r="G13" s="88"/>
      <c r="H13" s="89"/>
      <c r="I13" s="90"/>
      <c r="J13" s="97"/>
      <c r="K13" s="89"/>
      <c r="L13" s="101"/>
      <c r="M13" s="91">
        <v>24993.29</v>
      </c>
      <c r="N13" s="89">
        <v>0</v>
      </c>
      <c r="O13" s="90">
        <v>33560.14</v>
      </c>
      <c r="P13" s="91">
        <v>34870.08</v>
      </c>
      <c r="Q13" s="89">
        <v>0</v>
      </c>
      <c r="R13" s="90">
        <v>35248.27</v>
      </c>
      <c r="S13" s="91">
        <v>5168</v>
      </c>
      <c r="T13" s="89">
        <v>0</v>
      </c>
      <c r="U13" s="90">
        <v>5168</v>
      </c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34000</v>
      </c>
      <c r="AL13" s="89">
        <v>0</v>
      </c>
      <c r="AM13" s="90">
        <v>35724.880000000005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385482.55</v>
      </c>
      <c r="BW13" s="77">
        <f t="shared" si="1"/>
        <v>0</v>
      </c>
      <c r="BX13" s="79">
        <f t="shared" si="2"/>
        <v>464759.31000000006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11390.08</v>
      </c>
      <c r="E16" s="89">
        <v>0</v>
      </c>
      <c r="F16" s="90">
        <v>11390.08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11390.08</v>
      </c>
      <c r="BW16" s="77">
        <f t="shared" si="1"/>
        <v>0</v>
      </c>
      <c r="BX16" s="79">
        <f t="shared" si="2"/>
        <v>11390.08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72250</v>
      </c>
      <c r="E19" s="89">
        <v>0</v>
      </c>
      <c r="F19" s="90">
        <v>85568.44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5921.99</v>
      </c>
      <c r="AL19" s="89">
        <v>0</v>
      </c>
      <c r="AM19" s="101">
        <v>5926.62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>
        <v>0</v>
      </c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25908.4</v>
      </c>
      <c r="BJ19" s="89">
        <v>0</v>
      </c>
      <c r="BK19" s="101">
        <v>200000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104080.39000000001</v>
      </c>
      <c r="BW19" s="77">
        <f t="shared" si="1"/>
        <v>0</v>
      </c>
      <c r="BX19" s="79">
        <f t="shared" si="2"/>
        <v>291495.06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680226.0399999999</v>
      </c>
      <c r="E20" s="78">
        <f t="shared" si="3"/>
        <v>0</v>
      </c>
      <c r="F20" s="79">
        <f t="shared" si="3"/>
        <v>783138.19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24993.29</v>
      </c>
      <c r="N20" s="78">
        <f t="shared" si="3"/>
        <v>0</v>
      </c>
      <c r="O20" s="77">
        <f t="shared" si="3"/>
        <v>33560.14</v>
      </c>
      <c r="P20" s="98">
        <f t="shared" si="3"/>
        <v>37870.08</v>
      </c>
      <c r="Q20" s="78">
        <f t="shared" si="3"/>
        <v>0</v>
      </c>
      <c r="R20" s="77">
        <f t="shared" si="3"/>
        <v>40380.329999999994</v>
      </c>
      <c r="S20" s="98">
        <f t="shared" si="3"/>
        <v>5168</v>
      </c>
      <c r="T20" s="78">
        <f t="shared" si="3"/>
        <v>0</v>
      </c>
      <c r="U20" s="77">
        <f t="shared" si="3"/>
        <v>5168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39921.99</v>
      </c>
      <c r="AL20" s="78">
        <f t="shared" si="3"/>
        <v>0</v>
      </c>
      <c r="AM20" s="77">
        <f t="shared" si="3"/>
        <v>41651.50000000001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25908.4</v>
      </c>
      <c r="BJ20" s="78">
        <f t="shared" si="3"/>
        <v>0</v>
      </c>
      <c r="BK20" s="77">
        <f t="shared" si="3"/>
        <v>200000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814087.8</v>
      </c>
      <c r="BW20" s="77">
        <f>BW10+BW11+BW12+BW13+BW14+BW15+BW16+BW17+BW18+BW19</f>
        <v>0</v>
      </c>
      <c r="BX20" s="95">
        <f>BX10+BX11+BX12+BX13+BX14+BX15+BX16+BX17+BX18+BX19</f>
        <v>1103898.16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15000</v>
      </c>
      <c r="Z24" s="89">
        <v>0</v>
      </c>
      <c r="AA24" s="101">
        <v>15000</v>
      </c>
      <c r="AB24" s="97">
        <v>0</v>
      </c>
      <c r="AC24" s="89">
        <v>0</v>
      </c>
      <c r="AD24" s="101">
        <v>0</v>
      </c>
      <c r="AE24" s="97">
        <v>5000</v>
      </c>
      <c r="AF24" s="89">
        <v>0</v>
      </c>
      <c r="AG24" s="101">
        <v>5000</v>
      </c>
      <c r="AH24" s="97"/>
      <c r="AI24" s="89"/>
      <c r="AJ24" s="101"/>
      <c r="AK24" s="97">
        <v>100000</v>
      </c>
      <c r="AL24" s="89">
        <v>0</v>
      </c>
      <c r="AM24" s="101">
        <v>100000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120000</v>
      </c>
      <c r="BW24" s="77">
        <f t="shared" si="4"/>
        <v>0</v>
      </c>
      <c r="BX24" s="79">
        <f t="shared" si="4"/>
        <v>120000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34065.84</v>
      </c>
      <c r="Z25" s="89">
        <v>0</v>
      </c>
      <c r="AA25" s="101">
        <v>34065.84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34065.84</v>
      </c>
      <c r="BW25" s="77">
        <f t="shared" si="4"/>
        <v>0</v>
      </c>
      <c r="BX25" s="79">
        <f t="shared" si="4"/>
        <v>34065.84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312.22</v>
      </c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4494.79</v>
      </c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/>
      <c r="Z26" s="89"/>
      <c r="AA26" s="101"/>
      <c r="AB26" s="97">
        <v>40554.19</v>
      </c>
      <c r="AC26" s="89">
        <v>0</v>
      </c>
      <c r="AD26" s="101">
        <v>108831.72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40554.19</v>
      </c>
      <c r="BW26" s="77">
        <f t="shared" si="4"/>
        <v>0</v>
      </c>
      <c r="BX26" s="79">
        <f t="shared" si="4"/>
        <v>113638.73</v>
      </c>
    </row>
    <row r="27" spans="2:76" ht="15">
      <c r="B27" s="13">
        <v>205</v>
      </c>
      <c r="C27" s="25" t="s">
        <v>107</v>
      </c>
      <c r="D27" s="88">
        <v>198639.81</v>
      </c>
      <c r="E27" s="89">
        <v>0</v>
      </c>
      <c r="F27" s="90">
        <v>244830.03000000003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10281.47</v>
      </c>
      <c r="S27" s="97">
        <v>15000</v>
      </c>
      <c r="T27" s="89">
        <v>0</v>
      </c>
      <c r="U27" s="101">
        <v>20555.4</v>
      </c>
      <c r="V27" s="97"/>
      <c r="W27" s="89"/>
      <c r="X27" s="101"/>
      <c r="Y27" s="97">
        <v>0</v>
      </c>
      <c r="Z27" s="89">
        <v>0</v>
      </c>
      <c r="AA27" s="101">
        <v>13968.57</v>
      </c>
      <c r="AB27" s="97">
        <v>65227.17</v>
      </c>
      <c r="AC27" s="89">
        <v>0</v>
      </c>
      <c r="AD27" s="101">
        <v>67024.76999999999</v>
      </c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>
        <v>3000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15000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281866.98</v>
      </c>
      <c r="BW27" s="77">
        <f t="shared" si="4"/>
        <v>0</v>
      </c>
      <c r="BX27" s="79">
        <f t="shared" si="4"/>
        <v>374660.24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198639.81</v>
      </c>
      <c r="E28" s="78">
        <f t="shared" si="5"/>
        <v>0</v>
      </c>
      <c r="F28" s="79">
        <f t="shared" si="5"/>
        <v>245142.25000000003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4494.79</v>
      </c>
      <c r="P28" s="98">
        <f t="shared" si="5"/>
        <v>0</v>
      </c>
      <c r="Q28" s="78">
        <f t="shared" si="5"/>
        <v>0</v>
      </c>
      <c r="R28" s="77">
        <f t="shared" si="5"/>
        <v>10281.47</v>
      </c>
      <c r="S28" s="98">
        <f t="shared" si="5"/>
        <v>15000</v>
      </c>
      <c r="T28" s="78">
        <f t="shared" si="5"/>
        <v>0</v>
      </c>
      <c r="U28" s="77">
        <f t="shared" si="5"/>
        <v>20555.4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49065.84</v>
      </c>
      <c r="Z28" s="78">
        <f t="shared" si="5"/>
        <v>0</v>
      </c>
      <c r="AA28" s="77">
        <f t="shared" si="5"/>
        <v>63034.409999999996</v>
      </c>
      <c r="AB28" s="98">
        <f t="shared" si="5"/>
        <v>105781.36</v>
      </c>
      <c r="AC28" s="78">
        <f t="shared" si="5"/>
        <v>0</v>
      </c>
      <c r="AD28" s="77">
        <f t="shared" si="5"/>
        <v>175856.49</v>
      </c>
      <c r="AE28" s="98">
        <f t="shared" si="5"/>
        <v>5000</v>
      </c>
      <c r="AF28" s="78">
        <f t="shared" si="5"/>
        <v>0</v>
      </c>
      <c r="AG28" s="77">
        <f t="shared" si="5"/>
        <v>5000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103000</v>
      </c>
      <c r="AL28" s="78">
        <f t="shared" si="6"/>
        <v>0</v>
      </c>
      <c r="AM28" s="77">
        <f t="shared" si="6"/>
        <v>103000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15000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476487.01</v>
      </c>
      <c r="BW28" s="77">
        <f>BW23+BW24+BW25+BW26+BW27</f>
        <v>0</v>
      </c>
      <c r="BX28" s="95">
        <f>BX23+BX24+BX25+BX26+BX27</f>
        <v>642364.81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17436.04</v>
      </c>
      <c r="BM40" s="89">
        <v>0</v>
      </c>
      <c r="BN40" s="101">
        <v>17436.04</v>
      </c>
      <c r="BO40" s="97"/>
      <c r="BP40" s="89"/>
      <c r="BQ40" s="101"/>
      <c r="BR40" s="97"/>
      <c r="BS40" s="89"/>
      <c r="BT40" s="101"/>
      <c r="BU40" s="76"/>
      <c r="BV40" s="85">
        <f t="shared" si="10"/>
        <v>17436.04</v>
      </c>
      <c r="BW40" s="77">
        <f t="shared" si="10"/>
        <v>0</v>
      </c>
      <c r="BX40" s="79">
        <f t="shared" si="10"/>
        <v>17436.04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17436.04</v>
      </c>
      <c r="BM42" s="78">
        <f t="shared" si="12"/>
        <v>0</v>
      </c>
      <c r="BN42" s="77">
        <f t="shared" si="12"/>
        <v>17436.04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17436.04</v>
      </c>
      <c r="BW42" s="77">
        <f>BW38+BW39+BW40+BW41</f>
        <v>0</v>
      </c>
      <c r="BX42" s="95">
        <f>BX38+BX39+BX40+BX41</f>
        <v>17436.04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206817.4</v>
      </c>
      <c r="BS49" s="89">
        <v>0</v>
      </c>
      <c r="BT49" s="101">
        <v>206817.4</v>
      </c>
      <c r="BU49" s="76"/>
      <c r="BV49" s="85">
        <f aca="true" t="shared" si="15" ref="BV49:BX50">D49+G49+J49+M49+P49+S49+V49+Y49+AB49+AE49+AH49+AK49+AN49+AQ49+AT49+AW49+AZ49+BC49+BF49+BI49+BL49+BO49+BR49</f>
        <v>206817.4</v>
      </c>
      <c r="BW49" s="77">
        <f t="shared" si="15"/>
        <v>0</v>
      </c>
      <c r="BX49" s="79">
        <f t="shared" si="15"/>
        <v>206817.4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>
        <v>15300</v>
      </c>
      <c r="BU50" s="76"/>
      <c r="BV50" s="85">
        <f t="shared" si="15"/>
        <v>15000</v>
      </c>
      <c r="BW50" s="77">
        <f t="shared" si="15"/>
        <v>0</v>
      </c>
      <c r="BX50" s="79">
        <f t="shared" si="15"/>
        <v>15300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221817.4</v>
      </c>
      <c r="BS51" s="78">
        <f>BS49+BS50</f>
        <v>0</v>
      </c>
      <c r="BT51" s="77">
        <f>BT49+BT50</f>
        <v>222117.4</v>
      </c>
      <c r="BU51" s="85"/>
      <c r="BV51" s="85">
        <f>BV49+BV50</f>
        <v>221817.4</v>
      </c>
      <c r="BW51" s="77">
        <f>BW49+BW50</f>
        <v>0</v>
      </c>
      <c r="BX51" s="95">
        <f>BX49+BX50</f>
        <v>222117.4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878865.8499999999</v>
      </c>
      <c r="E53" s="86">
        <f t="shared" si="18"/>
        <v>0</v>
      </c>
      <c r="F53" s="86">
        <f t="shared" si="18"/>
        <v>1028280.44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24993.29</v>
      </c>
      <c r="N53" s="86">
        <f t="shared" si="18"/>
        <v>0</v>
      </c>
      <c r="O53" s="86">
        <f t="shared" si="18"/>
        <v>38054.93</v>
      </c>
      <c r="P53" s="86">
        <f t="shared" si="18"/>
        <v>37870.08</v>
      </c>
      <c r="Q53" s="86">
        <f t="shared" si="18"/>
        <v>0</v>
      </c>
      <c r="R53" s="86">
        <f t="shared" si="18"/>
        <v>50661.799999999996</v>
      </c>
      <c r="S53" s="86">
        <f t="shared" si="18"/>
        <v>20168</v>
      </c>
      <c r="T53" s="86">
        <f t="shared" si="18"/>
        <v>0</v>
      </c>
      <c r="U53" s="86">
        <f t="shared" si="18"/>
        <v>25723.4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49065.84</v>
      </c>
      <c r="Z53" s="86">
        <f t="shared" si="18"/>
        <v>0</v>
      </c>
      <c r="AA53" s="86">
        <f t="shared" si="18"/>
        <v>63034.409999999996</v>
      </c>
      <c r="AB53" s="86">
        <f t="shared" si="18"/>
        <v>105781.36</v>
      </c>
      <c r="AC53" s="86">
        <f t="shared" si="18"/>
        <v>0</v>
      </c>
      <c r="AD53" s="86">
        <f t="shared" si="18"/>
        <v>175856.49</v>
      </c>
      <c r="AE53" s="86">
        <f t="shared" si="18"/>
        <v>5000</v>
      </c>
      <c r="AF53" s="86">
        <f t="shared" si="18"/>
        <v>0</v>
      </c>
      <c r="AG53" s="86">
        <f t="shared" si="18"/>
        <v>5000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142921.99</v>
      </c>
      <c r="AL53" s="86">
        <f t="shared" si="19"/>
        <v>0</v>
      </c>
      <c r="AM53" s="86">
        <f t="shared" si="19"/>
        <v>144651.5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15000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25908.4</v>
      </c>
      <c r="BJ53" s="86">
        <f t="shared" si="19"/>
        <v>0</v>
      </c>
      <c r="BK53" s="86">
        <f t="shared" si="19"/>
        <v>200000</v>
      </c>
      <c r="BL53" s="86">
        <f t="shared" si="19"/>
        <v>17436.04</v>
      </c>
      <c r="BM53" s="86">
        <f t="shared" si="19"/>
        <v>0</v>
      </c>
      <c r="BN53" s="86">
        <f t="shared" si="19"/>
        <v>17436.04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221817.4</v>
      </c>
      <c r="BS53" s="86">
        <f t="shared" si="19"/>
        <v>0</v>
      </c>
      <c r="BT53" s="86">
        <f t="shared" si="19"/>
        <v>222117.4</v>
      </c>
      <c r="BU53" s="86">
        <f>BU8</f>
        <v>0</v>
      </c>
      <c r="BV53" s="102">
        <f>BV8+BV20+BV28+BV35+BV42+BV46+BV51</f>
        <v>1529828.25</v>
      </c>
      <c r="BW53" s="87">
        <f>BW20+BW28+BW35+BW42+BW46+BW51</f>
        <v>0</v>
      </c>
      <c r="BX53" s="87">
        <f>BX20+BX28+BX35+BX42+BX46+BX51</f>
        <v>1985816.41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161126.7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161126.7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53681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53681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78005.08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3000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81005.08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231550.65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24580.61</v>
      </c>
      <c r="N13" s="89">
        <v>0</v>
      </c>
      <c r="O13" s="90"/>
      <c r="P13" s="91">
        <v>31798.25</v>
      </c>
      <c r="Q13" s="89">
        <v>0</v>
      </c>
      <c r="R13" s="90"/>
      <c r="S13" s="91">
        <v>4442</v>
      </c>
      <c r="T13" s="89">
        <v>0</v>
      </c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34000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326371.51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10627.79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10627.79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68050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23781.33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96831.33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603041.2200000001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24580.61</v>
      </c>
      <c r="N20" s="78">
        <f t="shared" si="1"/>
        <v>0</v>
      </c>
      <c r="O20" s="77">
        <f t="shared" si="1"/>
        <v>0</v>
      </c>
      <c r="P20" s="98">
        <f t="shared" si="1"/>
        <v>34798.25</v>
      </c>
      <c r="Q20" s="78">
        <f t="shared" si="1"/>
        <v>0</v>
      </c>
      <c r="R20" s="77">
        <f t="shared" si="1"/>
        <v>0</v>
      </c>
      <c r="S20" s="98">
        <f t="shared" si="1"/>
        <v>4442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39000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23781.33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729643.41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40000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36539.71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36539.71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15000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15000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82731.04000000001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20000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24981.81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130712.85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82731.04000000001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20000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76539.70999999999</v>
      </c>
      <c r="Z28" s="78">
        <f t="shared" si="3"/>
        <v>0</v>
      </c>
      <c r="AA28" s="77">
        <f t="shared" si="3"/>
        <v>0</v>
      </c>
      <c r="AB28" s="98">
        <f t="shared" si="3"/>
        <v>24981.81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15000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222252.56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18198.33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18198.33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18198.33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18198.33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206817.4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206817.4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/>
      <c r="BU50" s="76"/>
      <c r="BV50" s="85">
        <f t="shared" si="9"/>
        <v>15000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221817.4</v>
      </c>
      <c r="BS51" s="78">
        <f>BS49+BS50</f>
        <v>0</v>
      </c>
      <c r="BT51" s="77">
        <f>BT49+BT50</f>
        <v>0</v>
      </c>
      <c r="BU51" s="85"/>
      <c r="BV51" s="85">
        <f>BV49+BV50</f>
        <v>221817.4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685772.2600000001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24580.61</v>
      </c>
      <c r="N53" s="86">
        <f t="shared" si="11"/>
        <v>0</v>
      </c>
      <c r="O53" s="86">
        <f t="shared" si="11"/>
        <v>0</v>
      </c>
      <c r="P53" s="86">
        <f t="shared" si="11"/>
        <v>34798.25</v>
      </c>
      <c r="Q53" s="86">
        <f t="shared" si="11"/>
        <v>0</v>
      </c>
      <c r="R53" s="86">
        <f t="shared" si="11"/>
        <v>0</v>
      </c>
      <c r="S53" s="86">
        <f t="shared" si="11"/>
        <v>24442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76539.70999999999</v>
      </c>
      <c r="Z53" s="86">
        <f t="shared" si="11"/>
        <v>0</v>
      </c>
      <c r="AA53" s="86">
        <f t="shared" si="11"/>
        <v>0</v>
      </c>
      <c r="AB53" s="86">
        <f t="shared" si="11"/>
        <v>24981.81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42000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23781.33</v>
      </c>
      <c r="BJ53" s="86">
        <f t="shared" si="11"/>
        <v>0</v>
      </c>
      <c r="BK53" s="86">
        <f t="shared" si="11"/>
        <v>0</v>
      </c>
      <c r="BL53" s="86">
        <f t="shared" si="11"/>
        <v>18198.33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221817.4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1191911.7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160584.05000000002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160584.05000000002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53118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53118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76032.2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3000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79032.2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227550.65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24580.61</v>
      </c>
      <c r="N13" s="89">
        <v>0</v>
      </c>
      <c r="O13" s="90"/>
      <c r="P13" s="91">
        <v>31798.25</v>
      </c>
      <c r="Q13" s="89">
        <v>0</v>
      </c>
      <c r="R13" s="90"/>
      <c r="S13" s="91">
        <v>4442</v>
      </c>
      <c r="T13" s="89">
        <v>0</v>
      </c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34000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322371.51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9832.130000000001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9832.130000000001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64050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>
        <v>0</v>
      </c>
      <c r="AX19" s="89">
        <v>0</v>
      </c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24654.210000000003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93704.21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591167.03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24580.61</v>
      </c>
      <c r="N20" s="78">
        <f t="shared" si="1"/>
        <v>0</v>
      </c>
      <c r="O20" s="77">
        <f t="shared" si="1"/>
        <v>0</v>
      </c>
      <c r="P20" s="98">
        <f t="shared" si="1"/>
        <v>34798.25</v>
      </c>
      <c r="Q20" s="78">
        <f t="shared" si="1"/>
        <v>0</v>
      </c>
      <c r="R20" s="77">
        <f t="shared" si="1"/>
        <v>0</v>
      </c>
      <c r="S20" s="98">
        <f t="shared" si="1"/>
        <v>4442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39000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24654.210000000003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718642.1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33000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33000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>
        <v>0</v>
      </c>
      <c r="T26" s="89">
        <v>0</v>
      </c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86045.56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/>
      <c r="W27" s="89"/>
      <c r="X27" s="101"/>
      <c r="Y27" s="97">
        <v>50000</v>
      </c>
      <c r="Z27" s="89">
        <v>0</v>
      </c>
      <c r="AA27" s="101"/>
      <c r="AB27" s="97">
        <v>35830.84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174876.4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86045.56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83000</v>
      </c>
      <c r="Z28" s="78">
        <f t="shared" si="3"/>
        <v>0</v>
      </c>
      <c r="AA28" s="77">
        <f t="shared" si="3"/>
        <v>0</v>
      </c>
      <c r="AB28" s="98">
        <f t="shared" si="3"/>
        <v>35830.84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207876.4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18993.99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18993.99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18993.99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18993.99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206817.4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206817.4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/>
      <c r="BU50" s="76"/>
      <c r="BV50" s="85">
        <f t="shared" si="9"/>
        <v>15000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221817.4</v>
      </c>
      <c r="BS51" s="78">
        <f>BS49+BS50</f>
        <v>0</v>
      </c>
      <c r="BT51" s="77">
        <f>BT49+BT50</f>
        <v>0</v>
      </c>
      <c r="BU51" s="85"/>
      <c r="BV51" s="85">
        <f>BV49+BV50</f>
        <v>221817.4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677212.5900000001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24580.61</v>
      </c>
      <c r="N53" s="86">
        <f t="shared" si="11"/>
        <v>0</v>
      </c>
      <c r="O53" s="86">
        <f t="shared" si="11"/>
        <v>0</v>
      </c>
      <c r="P53" s="86">
        <f t="shared" si="11"/>
        <v>34798.25</v>
      </c>
      <c r="Q53" s="86">
        <f t="shared" si="11"/>
        <v>0</v>
      </c>
      <c r="R53" s="86">
        <f t="shared" si="11"/>
        <v>0</v>
      </c>
      <c r="S53" s="86">
        <f t="shared" si="11"/>
        <v>4442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83000</v>
      </c>
      <c r="Z53" s="86">
        <f t="shared" si="11"/>
        <v>0</v>
      </c>
      <c r="AA53" s="86">
        <f t="shared" si="11"/>
        <v>0</v>
      </c>
      <c r="AB53" s="86">
        <f t="shared" si="11"/>
        <v>35830.84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42000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24654.210000000003</v>
      </c>
      <c r="BJ53" s="86">
        <f t="shared" si="11"/>
        <v>0</v>
      </c>
      <c r="BK53" s="86">
        <f t="shared" si="11"/>
        <v>0</v>
      </c>
      <c r="BL53" s="86">
        <f t="shared" si="11"/>
        <v>18993.99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221817.4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1167329.89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2019-03-26T09:39:37Z</dcterms:modified>
  <cp:category/>
  <cp:version/>
  <cp:contentType/>
  <cp:contentStatus/>
</cp:coreProperties>
</file>