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7" sheetId="1" r:id="rId1"/>
    <sheet name="Entrate_Bilancio_2018" sheetId="2" r:id="rId2"/>
    <sheet name="Entrate_Bilancio_2019" sheetId="3" r:id="rId3"/>
    <sheet name="Entrate_Rendiconto_Anno0" sheetId="4" state="hidden" r:id="rId4"/>
    <sheet name="Spese_Bilancio_2017" sheetId="5" r:id="rId5"/>
    <sheet name="Spese_Bilancio_2018" sheetId="6" r:id="rId6"/>
    <sheet name="Spese_Bilancio_2019" sheetId="7" r:id="rId7"/>
    <sheet name="Spese_Rendiconto_Anno0" sheetId="8" state="hidden" r:id="rId8"/>
  </sheets>
  <definedNames>
    <definedName name="_xlnm.Print_Area" localSheetId="0">'Entrate_Bilancio_2017'!$B$1:$E$58</definedName>
    <definedName name="_xlnm.Print_Area" localSheetId="1">'Entrate_Bilancio_2018'!$B$1:$E$58</definedName>
    <definedName name="_xlnm.Print_Area" localSheetId="2">'Entrate_Bilancio_2019'!$B$1:$E$58</definedName>
    <definedName name="_xlnm.Print_Area" localSheetId="3">'Entrate_Rendiconto_Anno0'!$B$1:$E$59</definedName>
    <definedName name="_xlnm.Print_Area" localSheetId="4">'Spese_Bilancio_2017'!$B$1:$BX$53</definedName>
    <definedName name="_xlnm.Print_Area" localSheetId="5">'Spese_Bilancio_2018'!$B$1:$BX$53</definedName>
    <definedName name="_xlnm.Print_Area" localSheetId="6">'Spese_Bilancio_2019'!$B$1:$BX$53</definedName>
    <definedName name="_xlnm.Print_Area" localSheetId="7">'Spese_Rendiconto_Anno0'!$B$1:$BX$54</definedName>
    <definedName name="_xlnm.Print_Titles" localSheetId="4">'Spese_Bilancio_2017'!$B:$C</definedName>
    <definedName name="_xlnm.Print_Titles" localSheetId="5">'Spese_Bilancio_2018'!$B:$C</definedName>
    <definedName name="_xlnm.Print_Titles" localSheetId="6">'Spese_Bilancio_2019'!$B:$C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<sst xmlns="http://schemas.openxmlformats.org/spreadsheetml/2006/main" count="870" uniqueCount="151">
  <si>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</si>
  <si>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</si>
  <si>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</si>
  <si>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</si>
  <si>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</si>
  <si>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</si>
  <si>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</si>
  <si>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</si>
  <si>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</si>
  <si>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</si>
  <si>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</si>
  <si>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</si>
  <si>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</si>
  <si>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</si>
  <si>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</si>
  <si>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</si>
  <si>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</si>
  <si>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</si>
  <si>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</si>
  <si>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</si>
  <si>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</si>
  <si>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</si>
  <si>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</si>
  <si>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</si>
  <si>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</si>
  <si>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</si>
  <si>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</si>
  <si>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</si>
  <si>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</si>
  <si>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</si>
  <si>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</si>
  <si>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</si>
  <si>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</si>
  <si>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</si>
  <si>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</si>
  <si>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</si>
  <si>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</si>
  <si>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</si>
  <si>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</si>
  <si>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</si>
  <si>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</si>
  <si>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</si>
  <si>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</si>
  <si>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</si>
  <si>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</si>
  <si>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</si>
  <si>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</si>
  <si>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</si>
  <si>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</si>
  <si>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</si>
  <si>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</si>
  <si>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</si>
  <si>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</si>
  <si>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</si>
  <si>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</si>
  <si>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</si>
  <si>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</si>
  <si>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</si>
  <si>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</si>
  <si>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</si>
  <si>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</si>
  <si>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</si>
  <si>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</si>
  <si>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</si>
  <si>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</si>
  <si>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</si>
  <si>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</si>
  <si>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</si>
  <si>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</si>
  <si>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</si>
  <si>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</si>
  <si>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</si>
  <si>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</si>
  <si>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</si>
  <si>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</si>
  <si>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</si>
  <si>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</si>
  <si>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</si>
  <si>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</si>
  <si>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</si>
  <si>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</si>
  <si>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</si>
  <si>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</si>
  <si>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</si>
  <si>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</si>
  <si>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</si>
  <si>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</si>
  <si>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</si>
  <si>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</si>
  <si>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</si>
  <si>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</si>
  <si>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</si>
  <si>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</si>
  <si>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</si>
  <si>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</si>
  <si>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</si>
  <si>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</si>
  <si>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</si>
  <si>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</si>
  <si>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</si>
  <si>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</si>
  <si>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</si>
  <si>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</si>
  <si>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</si>
  <si>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</si>
  <si>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</si>
  <si>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</si>
  <si>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</si>
  <si>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</si>
  <si>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</si>
  <si>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</si>
  <si>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</si>
  <si>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</si>
  <si>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</si>
  <si>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</si>
  <si>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</si>
  <si>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</si>
  <si>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</si>
  <si>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</si>
  <si>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</si>
  <si>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</si>
  <si>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</si>
  <si>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</si>
  <si>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</si>
  <si>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</si>
  <si>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</si>
  <si>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</si>
  <si>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</si>
  <si>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</si>
  <si>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</si>
  <si>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</si>
  <si>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</si>
  <si>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</si>
  <si>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</si>
  <si>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</si>
  <si>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</si>
  <si>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</si>
  <si>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</si>
  <si>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</si>
  <si>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</si>
  <si>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</si>
  <si>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</si>
  <si>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</si>
  <si>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</si>
  <si>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</si>
  <si>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</si>
  <si>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</si>
  <si>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</si>
  <si>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2017</t>
  </si>
  <si>
    <t>Dati previsionali anno 2018</t>
  </si>
  <si>
    <t>Dati previsionali anno 2019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</si>
</sst>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68173.84</v>
      </c>
      <c r="E5" s="38"/>
    </row>
    <row r="6" spans="2:5" ht="15">
      <c r="B6" s="8"/>
      <c r="C6" s="5" t="s">
        <v>5</v>
      </c>
      <c r="D6" s="39">
        <v>78893.79</v>
      </c>
      <c r="E6" s="40"/>
    </row>
    <row r="7" spans="2:5" ht="15">
      <c r="B7" s="8"/>
      <c r="C7" s="5" t="s">
        <v>6</v>
      </c>
      <c r="D7" s="39">
        <v>28959.339999999982</v>
      </c>
      <c r="E7" s="40"/>
    </row>
    <row r="8" spans="2:5" ht="15.75" thickBot="1">
      <c r="B8" s="9"/>
      <c r="C8" s="6" t="s">
        <v>7</v>
      </c>
      <c r="D8" s="41"/>
      <c r="E8" s="42">
        <v>441237.5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56235</v>
      </c>
      <c r="E10" s="45">
        <v>68705.38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56235</v>
      </c>
      <c r="E16" s="51">
        <f>E10+E11+E12+E13+E14+E15</f>
        <v>68705.38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785636.85</v>
      </c>
      <c r="E18" s="45">
        <v>893167.96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785636.85</v>
      </c>
      <c r="E23" s="51">
        <f>E18+E19+E20+E21+E22</f>
        <v>893167.96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30796.67</v>
      </c>
      <c r="E25" s="45">
        <v>36883.67</v>
      </c>
    </row>
    <row r="26" spans="2:5" ht="15">
      <c r="B26" s="13">
        <v>30200</v>
      </c>
      <c r="C26" s="54" t="s">
        <v>28</v>
      </c>
      <c r="D26" s="39">
        <v>25</v>
      </c>
      <c r="E26" s="45">
        <v>25</v>
      </c>
    </row>
    <row r="27" spans="2:5" ht="15">
      <c r="B27" s="13">
        <v>30300</v>
      </c>
      <c r="C27" s="54" t="s">
        <v>29</v>
      </c>
      <c r="D27" s="39">
        <v>100</v>
      </c>
      <c r="E27" s="45">
        <v>100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46600</v>
      </c>
      <c r="E29" s="50">
        <v>54675.75</v>
      </c>
    </row>
    <row r="30" spans="2:5" ht="15.75" thickBot="1">
      <c r="B30" s="16">
        <v>30000</v>
      </c>
      <c r="C30" s="15" t="s">
        <v>32</v>
      </c>
      <c r="D30" s="48">
        <f>D25+D26+D27+D28+D29</f>
        <v>77521.67</v>
      </c>
      <c r="E30" s="51">
        <f>E25+E26+E27+E28+E29</f>
        <v>91684.42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>
        <v>43950.82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132382.11000000002</v>
      </c>
      <c r="E36" s="50">
        <v>157731.32</v>
      </c>
    </row>
    <row r="37" spans="2:5" ht="15.75" thickBot="1">
      <c r="B37" s="16">
        <v>40000</v>
      </c>
      <c r="C37" s="15" t="s">
        <v>40</v>
      </c>
      <c r="D37" s="48">
        <f>D32+D33+D34+D35+D36</f>
        <v>132382.11000000002</v>
      </c>
      <c r="E37" s="51">
        <f>E32+E33+E34+E35+E36</f>
        <v>201682.14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172175.88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172175.88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206817.4</v>
      </c>
      <c r="E54" s="45">
        <v>208812.13</v>
      </c>
    </row>
    <row r="55" spans="2:5" ht="15">
      <c r="B55" s="13">
        <v>90200</v>
      </c>
      <c r="C55" s="54" t="s">
        <v>62</v>
      </c>
      <c r="D55" s="61">
        <v>15000</v>
      </c>
      <c r="E55" s="62">
        <v>15000</v>
      </c>
    </row>
    <row r="56" spans="2:5" ht="15.75" thickBot="1">
      <c r="B56" s="16">
        <v>90000</v>
      </c>
      <c r="C56" s="15" t="s">
        <v>63</v>
      </c>
      <c r="D56" s="48">
        <f>D54+D55</f>
        <v>221817.4</v>
      </c>
      <c r="E56" s="51">
        <f>E54+E55</f>
        <v>223812.13</v>
      </c>
    </row>
    <row r="57" spans="2:5" ht="16.5" thickBot="1" thickTop="1">
      <c r="B57" s="109" t="s">
        <v>64</v>
      </c>
      <c r="C57" s="110"/>
      <c r="D57" s="52">
        <f>D16+D23+D30+D37+D43+D49+D52+D56</f>
        <v>1273593.03</v>
      </c>
      <c r="E57" s="55">
        <f>E16+E23+E30+E37+E43+E49+E52+E56</f>
        <v>1651227.9099999997</v>
      </c>
    </row>
    <row r="58" spans="2:5" ht="16.5" thickBot="1" thickTop="1">
      <c r="B58" s="109" t="s">
        <v>65</v>
      </c>
      <c r="C58" s="110"/>
      <c r="D58" s="52">
        <f>D57+D5+D6+D7+D8</f>
        <v>1449620.0000000002</v>
      </c>
      <c r="E58" s="55">
        <f>E57+E5+E6+E7+E8</f>
        <v>2092465.4099999997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56235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56235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771336.85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771336.85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30796.67</v>
      </c>
      <c r="E25" s="45"/>
    </row>
    <row r="26" spans="2:5" ht="15">
      <c r="B26" s="13">
        <v>30200</v>
      </c>
      <c r="C26" s="54" t="s">
        <v>28</v>
      </c>
      <c r="D26" s="39">
        <v>25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43743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74664.67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109823.46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109823.46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206817.4</v>
      </c>
      <c r="E54" s="45"/>
    </row>
    <row r="55" spans="2:5" ht="15">
      <c r="B55" s="13">
        <v>90200</v>
      </c>
      <c r="C55" s="54" t="s">
        <v>62</v>
      </c>
      <c r="D55" s="61">
        <v>15000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221817.4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1233877.38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1233877.38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56235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56235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771336.85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771336.85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27292.67</v>
      </c>
      <c r="E25" s="45"/>
    </row>
    <row r="26" spans="2:5" ht="15">
      <c r="B26" s="13">
        <v>30200</v>
      </c>
      <c r="C26" s="54" t="s">
        <v>28</v>
      </c>
      <c r="D26" s="39">
        <v>25</v>
      </c>
      <c r="E26" s="45"/>
    </row>
    <row r="27" spans="2:5" ht="15">
      <c r="B27" s="13">
        <v>30300</v>
      </c>
      <c r="C27" s="54" t="s">
        <v>29</v>
      </c>
      <c r="D27" s="39">
        <v>100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43743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71160.67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109823.46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109823.46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206817.4</v>
      </c>
      <c r="E54" s="45"/>
    </row>
    <row r="55" spans="2:5" ht="15">
      <c r="B55" s="13">
        <v>90200</v>
      </c>
      <c r="C55" s="54" t="s">
        <v>62</v>
      </c>
      <c r="D55" s="61">
        <v>15000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221817.4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1230373.38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1230373.38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180678.50000000003</v>
      </c>
      <c r="E10" s="89">
        <v>0</v>
      </c>
      <c r="F10" s="90">
        <v>190715.4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180678.50000000003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190715.4</v>
      </c>
    </row>
    <row r="11" spans="2:76" ht="15">
      <c r="B11" s="13">
        <v>102</v>
      </c>
      <c r="C11" s="25" t="s">
        <v>92</v>
      </c>
      <c r="D11" s="88">
        <v>58482.6</v>
      </c>
      <c r="E11" s="89">
        <v>0</v>
      </c>
      <c r="F11" s="90">
        <v>59620.35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58482.6</v>
      </c>
      <c r="BW11" s="77">
        <f t="shared" si="1"/>
        <v>0</v>
      </c>
      <c r="BX11" s="79">
        <f t="shared" si="2"/>
        <v>59620.35</v>
      </c>
    </row>
    <row r="12" spans="2:76" ht="15">
      <c r="B12" s="13">
        <v>103</v>
      </c>
      <c r="C12" s="25" t="s">
        <v>93</v>
      </c>
      <c r="D12" s="88">
        <v>68343</v>
      </c>
      <c r="E12" s="89">
        <v>0</v>
      </c>
      <c r="F12" s="90">
        <v>76147.25</v>
      </c>
      <c r="G12" s="88"/>
      <c r="H12" s="89"/>
      <c r="I12" s="90"/>
      <c r="J12" s="97"/>
      <c r="K12" s="89"/>
      <c r="L12" s="101"/>
      <c r="M12" s="91"/>
      <c r="N12" s="89"/>
      <c r="O12" s="90"/>
      <c r="P12" s="91">
        <v>6000</v>
      </c>
      <c r="Q12" s="89">
        <v>0</v>
      </c>
      <c r="R12" s="90">
        <v>6323.92</v>
      </c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74343</v>
      </c>
      <c r="BW12" s="77">
        <f t="shared" si="1"/>
        <v>0</v>
      </c>
      <c r="BX12" s="79">
        <f t="shared" si="2"/>
        <v>82471.17</v>
      </c>
    </row>
    <row r="13" spans="2:76" ht="15">
      <c r="B13" s="13">
        <v>104</v>
      </c>
      <c r="C13" s="25" t="s">
        <v>19</v>
      </c>
      <c r="D13" s="88">
        <v>318237.83999999997</v>
      </c>
      <c r="E13" s="89">
        <v>0</v>
      </c>
      <c r="F13" s="90">
        <v>462202.7199999999</v>
      </c>
      <c r="G13" s="88"/>
      <c r="H13" s="89"/>
      <c r="I13" s="90"/>
      <c r="J13" s="97"/>
      <c r="K13" s="89"/>
      <c r="L13" s="101"/>
      <c r="M13" s="91">
        <v>30944.58</v>
      </c>
      <c r="N13" s="89">
        <v>0</v>
      </c>
      <c r="O13" s="90">
        <v>36495.08</v>
      </c>
      <c r="P13" s="91">
        <v>37720</v>
      </c>
      <c r="Q13" s="89">
        <v>0</v>
      </c>
      <c r="R13" s="90">
        <v>40380.1</v>
      </c>
      <c r="S13" s="91">
        <v>4442</v>
      </c>
      <c r="T13" s="89">
        <v>0</v>
      </c>
      <c r="U13" s="90">
        <v>4442</v>
      </c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11000</v>
      </c>
      <c r="AL13" s="89">
        <v>0</v>
      </c>
      <c r="AM13" s="90">
        <v>16899.11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402344.42</v>
      </c>
      <c r="BW13" s="77">
        <f t="shared" si="1"/>
        <v>0</v>
      </c>
      <c r="BX13" s="79">
        <f t="shared" si="2"/>
        <v>560419.0099999999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16826.98</v>
      </c>
      <c r="E16" s="89">
        <v>0</v>
      </c>
      <c r="F16" s="90">
        <v>16826.98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16826.98</v>
      </c>
      <c r="BW16" s="77">
        <f t="shared" si="1"/>
        <v>0</v>
      </c>
      <c r="BX16" s="79">
        <f t="shared" si="2"/>
        <v>16826.98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84384.04</v>
      </c>
      <c r="E19" s="89">
        <v>0</v>
      </c>
      <c r="F19" s="90">
        <v>108646.27999999998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>
        <v>5243.21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16459.79</v>
      </c>
      <c r="BJ19" s="89">
        <v>0</v>
      </c>
      <c r="BK19" s="101">
        <v>24149.489999999998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105843.82999999999</v>
      </c>
      <c r="BW19" s="77">
        <f t="shared" si="1"/>
        <v>0</v>
      </c>
      <c r="BX19" s="79">
        <f t="shared" si="2"/>
        <v>138038.97999999998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726952.96</v>
      </c>
      <c r="E20" s="78">
        <f t="shared" si="3"/>
        <v>0</v>
      </c>
      <c r="F20" s="79">
        <f t="shared" si="3"/>
        <v>914158.98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30944.58</v>
      </c>
      <c r="N20" s="78">
        <f t="shared" si="3"/>
        <v>0</v>
      </c>
      <c r="O20" s="77">
        <f t="shared" si="3"/>
        <v>36495.08</v>
      </c>
      <c r="P20" s="98">
        <f t="shared" si="3"/>
        <v>43720</v>
      </c>
      <c r="Q20" s="78">
        <f t="shared" si="3"/>
        <v>0</v>
      </c>
      <c r="R20" s="77">
        <f t="shared" si="3"/>
        <v>46704.02</v>
      </c>
      <c r="S20" s="98">
        <f t="shared" si="3"/>
        <v>4442</v>
      </c>
      <c r="T20" s="78">
        <f t="shared" si="3"/>
        <v>0</v>
      </c>
      <c r="U20" s="77">
        <f t="shared" si="3"/>
        <v>4442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16000</v>
      </c>
      <c r="AL20" s="78">
        <f t="shared" si="3"/>
        <v>0</v>
      </c>
      <c r="AM20" s="77">
        <f t="shared" si="3"/>
        <v>22142.32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16459.79</v>
      </c>
      <c r="BJ20" s="78">
        <f t="shared" si="3"/>
        <v>0</v>
      </c>
      <c r="BK20" s="77">
        <f t="shared" si="3"/>
        <v>24149.489999999998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838519.33</v>
      </c>
      <c r="BW20" s="77">
        <f>BW10+BW11+BW12+BW13+BW14+BW15+BW16+BW17+BW18+BW19</f>
        <v>0</v>
      </c>
      <c r="BX20" s="95">
        <f>BX10+BX11+BX12+BX13+BX14+BX15+BX16+BX17+BX18+BX19</f>
        <v>1048091.8899999999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0</v>
      </c>
      <c r="AC24" s="89">
        <v>0</v>
      </c>
      <c r="AD24" s="101">
        <v>0</v>
      </c>
      <c r="AE24" s="97">
        <v>0</v>
      </c>
      <c r="AF24" s="89">
        <v>0</v>
      </c>
      <c r="AG24" s="101">
        <v>0</v>
      </c>
      <c r="AH24" s="97"/>
      <c r="AI24" s="89"/>
      <c r="AJ24" s="101"/>
      <c r="AK24" s="97"/>
      <c r="AL24" s="89"/>
      <c r="AM24" s="101"/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>
        <v>1137.21</v>
      </c>
      <c r="G26" s="88"/>
      <c r="H26" s="89"/>
      <c r="I26" s="90"/>
      <c r="J26" s="97"/>
      <c r="K26" s="89"/>
      <c r="L26" s="101"/>
      <c r="M26" s="97">
        <v>13883.15</v>
      </c>
      <c r="N26" s="89">
        <v>0</v>
      </c>
      <c r="O26" s="101">
        <v>15974.5</v>
      </c>
      <c r="P26" s="97"/>
      <c r="Q26" s="89"/>
      <c r="R26" s="101"/>
      <c r="S26" s="97">
        <v>20000</v>
      </c>
      <c r="T26" s="89">
        <v>0</v>
      </c>
      <c r="U26" s="101">
        <v>20000</v>
      </c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68277.53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33883.15</v>
      </c>
      <c r="BW26" s="77">
        <f t="shared" si="4"/>
        <v>0</v>
      </c>
      <c r="BX26" s="79">
        <f t="shared" si="4"/>
        <v>105389.23999999999</v>
      </c>
    </row>
    <row r="27" spans="2:76" ht="15">
      <c r="B27" s="13">
        <v>205</v>
      </c>
      <c r="C27" s="25" t="s">
        <v>107</v>
      </c>
      <c r="D27" s="88">
        <v>266484.73</v>
      </c>
      <c r="E27" s="89">
        <v>0</v>
      </c>
      <c r="F27" s="90">
        <v>361500.30000000005</v>
      </c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0</v>
      </c>
      <c r="S27" s="97">
        <v>19398.4</v>
      </c>
      <c r="T27" s="89">
        <v>0</v>
      </c>
      <c r="U27" s="101">
        <v>19883.300000000003</v>
      </c>
      <c r="V27" s="97"/>
      <c r="W27" s="89"/>
      <c r="X27" s="101"/>
      <c r="Y27" s="97">
        <v>0</v>
      </c>
      <c r="Z27" s="89">
        <v>0</v>
      </c>
      <c r="AA27" s="101">
        <v>93466.18</v>
      </c>
      <c r="AB27" s="97">
        <v>37557.65</v>
      </c>
      <c r="AC27" s="89">
        <v>0</v>
      </c>
      <c r="AD27" s="101">
        <v>37557.65</v>
      </c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>
        <v>4827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>
        <v>21524.59</v>
      </c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326440.78</v>
      </c>
      <c r="BW27" s="77">
        <f t="shared" si="4"/>
        <v>0</v>
      </c>
      <c r="BX27" s="79">
        <f t="shared" si="4"/>
        <v>538759.02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266484.73</v>
      </c>
      <c r="E28" s="78">
        <f t="shared" si="5"/>
        <v>0</v>
      </c>
      <c r="F28" s="79">
        <f t="shared" si="5"/>
        <v>362637.51000000007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13883.15</v>
      </c>
      <c r="N28" s="78">
        <f t="shared" si="5"/>
        <v>0</v>
      </c>
      <c r="O28" s="77">
        <f t="shared" si="5"/>
        <v>15974.5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39398.4</v>
      </c>
      <c r="T28" s="78">
        <f t="shared" si="5"/>
        <v>0</v>
      </c>
      <c r="U28" s="77">
        <f t="shared" si="5"/>
        <v>39883.3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93466.18</v>
      </c>
      <c r="AB28" s="98">
        <f t="shared" si="5"/>
        <v>37557.65</v>
      </c>
      <c r="AC28" s="78">
        <f t="shared" si="5"/>
        <v>0</v>
      </c>
      <c r="AD28" s="77">
        <f t="shared" si="5"/>
        <v>105835.18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3000</v>
      </c>
      <c r="AL28" s="78">
        <f t="shared" si="6"/>
        <v>0</v>
      </c>
      <c r="AM28" s="77">
        <f t="shared" si="6"/>
        <v>4827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21524.59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360323.93000000005</v>
      </c>
      <c r="BW28" s="77">
        <f>BW23+BW24+BW25+BW26+BW27</f>
        <v>0</v>
      </c>
      <c r="BX28" s="95">
        <f>BX23+BX24+BX25+BX26+BX27</f>
        <v>644148.26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28959.34</v>
      </c>
      <c r="BM40" s="89">
        <v>0</v>
      </c>
      <c r="BN40" s="101">
        <v>28959.34</v>
      </c>
      <c r="BO40" s="97"/>
      <c r="BP40" s="89"/>
      <c r="BQ40" s="101"/>
      <c r="BR40" s="97"/>
      <c r="BS40" s="89"/>
      <c r="BT40" s="101"/>
      <c r="BU40" s="76"/>
      <c r="BV40" s="85">
        <f t="shared" si="10"/>
        <v>28959.34</v>
      </c>
      <c r="BW40" s="77">
        <f t="shared" si="10"/>
        <v>0</v>
      </c>
      <c r="BX40" s="79">
        <f t="shared" si="10"/>
        <v>28959.34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28959.34</v>
      </c>
      <c r="BM42" s="78">
        <f t="shared" si="12"/>
        <v>0</v>
      </c>
      <c r="BN42" s="77">
        <f t="shared" si="12"/>
        <v>28959.34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28959.34</v>
      </c>
      <c r="BW42" s="77">
        <f>BW38+BW39+BW40+BW41</f>
        <v>0</v>
      </c>
      <c r="BX42" s="95">
        <f>BX38+BX39+BX40+BX41</f>
        <v>28959.34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206817.4</v>
      </c>
      <c r="BS49" s="89">
        <v>0</v>
      </c>
      <c r="BT49" s="101">
        <v>207057.4</v>
      </c>
      <c r="BU49" s="76"/>
      <c r="BV49" s="85">
        <f aca="true" t="shared" si="15" ref="BV49:BX50">D49+G49+J49+M49+P49+S49+V49+Y49+AB49+AE49+AH49+AK49+AN49+AQ49+AT49+AW49+AZ49+BC49+BF49+BI49+BL49+BO49+BR49</f>
        <v>206817.4</v>
      </c>
      <c r="BW49" s="77">
        <f t="shared" si="15"/>
        <v>0</v>
      </c>
      <c r="BX49" s="79">
        <f t="shared" si="15"/>
        <v>207057.4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>
        <v>15300</v>
      </c>
      <c r="BU50" s="76"/>
      <c r="BV50" s="85">
        <f t="shared" si="15"/>
        <v>15000</v>
      </c>
      <c r="BW50" s="77">
        <f t="shared" si="15"/>
        <v>0</v>
      </c>
      <c r="BX50" s="79">
        <f t="shared" si="15"/>
        <v>15300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221817.4</v>
      </c>
      <c r="BS51" s="78">
        <f>BS49+BS50</f>
        <v>0</v>
      </c>
      <c r="BT51" s="77">
        <f>BT49+BT50</f>
        <v>222357.4</v>
      </c>
      <c r="BU51" s="85"/>
      <c r="BV51" s="85">
        <f>BV49+BV50</f>
        <v>221817.4</v>
      </c>
      <c r="BW51" s="77">
        <f>BW49+BW50</f>
        <v>0</v>
      </c>
      <c r="BX51" s="95">
        <f>BX49+BX50</f>
        <v>222357.4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993437.69</v>
      </c>
      <c r="E53" s="86">
        <f t="shared" si="18"/>
        <v>0</v>
      </c>
      <c r="F53" s="86">
        <f t="shared" si="18"/>
        <v>1276796.49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44827.73</v>
      </c>
      <c r="N53" s="86">
        <f t="shared" si="18"/>
        <v>0</v>
      </c>
      <c r="O53" s="86">
        <f t="shared" si="18"/>
        <v>52469.58</v>
      </c>
      <c r="P53" s="86">
        <f t="shared" si="18"/>
        <v>43720</v>
      </c>
      <c r="Q53" s="86">
        <f t="shared" si="18"/>
        <v>0</v>
      </c>
      <c r="R53" s="86">
        <f t="shared" si="18"/>
        <v>46704.02</v>
      </c>
      <c r="S53" s="86">
        <f t="shared" si="18"/>
        <v>43840.4</v>
      </c>
      <c r="T53" s="86">
        <f t="shared" si="18"/>
        <v>0</v>
      </c>
      <c r="U53" s="86">
        <f t="shared" si="18"/>
        <v>44325.3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93466.18</v>
      </c>
      <c r="AB53" s="86">
        <f t="shared" si="18"/>
        <v>37557.65</v>
      </c>
      <c r="AC53" s="86">
        <f t="shared" si="18"/>
        <v>0</v>
      </c>
      <c r="AD53" s="86">
        <f t="shared" si="18"/>
        <v>105835.18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19000</v>
      </c>
      <c r="AL53" s="86">
        <f t="shared" si="19"/>
        <v>0</v>
      </c>
      <c r="AM53" s="86">
        <f t="shared" si="19"/>
        <v>26969.32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21524.59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16459.79</v>
      </c>
      <c r="BJ53" s="86">
        <f t="shared" si="19"/>
        <v>0</v>
      </c>
      <c r="BK53" s="86">
        <f t="shared" si="19"/>
        <v>24149.489999999998</v>
      </c>
      <c r="BL53" s="86">
        <f t="shared" si="19"/>
        <v>28959.34</v>
      </c>
      <c r="BM53" s="86">
        <f t="shared" si="19"/>
        <v>0</v>
      </c>
      <c r="BN53" s="86">
        <f t="shared" si="19"/>
        <v>28959.34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221817.4</v>
      </c>
      <c r="BS53" s="86">
        <f t="shared" si="19"/>
        <v>0</v>
      </c>
      <c r="BT53" s="86">
        <f t="shared" si="19"/>
        <v>222357.4</v>
      </c>
      <c r="BU53" s="86">
        <f>BU8</f>
        <v>0</v>
      </c>
      <c r="BV53" s="102">
        <f>BV8+BV20+BV28+BV35+BV42+BV46+BV51</f>
        <v>1449620</v>
      </c>
      <c r="BW53" s="87">
        <f>BW20+BW28+BW35+BW42+BW46+BW51</f>
        <v>0</v>
      </c>
      <c r="BX53" s="87">
        <f>BX20+BX28+BX35+BX42+BX46+BX51</f>
        <v>1943556.89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165553.85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165553.85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53941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53941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63843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6000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69843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273838.20999999996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26771.440000000002</v>
      </c>
      <c r="N13" s="89">
        <v>0</v>
      </c>
      <c r="O13" s="90"/>
      <c r="P13" s="91">
        <v>32200</v>
      </c>
      <c r="Q13" s="89">
        <v>0</v>
      </c>
      <c r="R13" s="90"/>
      <c r="S13" s="91">
        <v>3500</v>
      </c>
      <c r="T13" s="89">
        <v>0</v>
      </c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336309.64999999997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15632.76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15632.76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79212.04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15355.970000000001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99568.01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652020.86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26771.440000000002</v>
      </c>
      <c r="N20" s="78">
        <f t="shared" si="1"/>
        <v>0</v>
      </c>
      <c r="O20" s="77">
        <f t="shared" si="1"/>
        <v>0</v>
      </c>
      <c r="P20" s="98">
        <f t="shared" si="1"/>
        <v>38200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15355.970000000001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740848.27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40000</v>
      </c>
      <c r="Z24" s="89">
        <v>0</v>
      </c>
      <c r="AA24" s="101"/>
      <c r="AB24" s="97">
        <v>19065.84</v>
      </c>
      <c r="AC24" s="89">
        <v>0</v>
      </c>
      <c r="AD24" s="101"/>
      <c r="AE24" s="97">
        <v>10000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>
        <v>25000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94065.84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15000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15000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>
        <v>20000</v>
      </c>
      <c r="T26" s="89">
        <v>0</v>
      </c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20000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88992.42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15000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5000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111992.42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88992.42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35000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55000</v>
      </c>
      <c r="Z28" s="78">
        <f t="shared" si="3"/>
        <v>0</v>
      </c>
      <c r="AA28" s="77">
        <f t="shared" si="3"/>
        <v>0</v>
      </c>
      <c r="AB28" s="98">
        <f t="shared" si="3"/>
        <v>24065.84</v>
      </c>
      <c r="AC28" s="78">
        <f t="shared" si="3"/>
        <v>0</v>
      </c>
      <c r="AD28" s="77">
        <f t="shared" si="3"/>
        <v>0</v>
      </c>
      <c r="AE28" s="98">
        <f t="shared" si="3"/>
        <v>10000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25000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241058.26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30153.45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30153.45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30153.45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30153.45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206817.4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206817.4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/>
      <c r="BU50" s="76"/>
      <c r="BV50" s="85">
        <f t="shared" si="9"/>
        <v>15000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221817.4</v>
      </c>
      <c r="BS51" s="78">
        <f>BS49+BS50</f>
        <v>0</v>
      </c>
      <c r="BT51" s="77">
        <f>BT49+BT50</f>
        <v>0</v>
      </c>
      <c r="BU51" s="85"/>
      <c r="BV51" s="85">
        <f>BV49+BV50</f>
        <v>221817.4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741013.28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26771.440000000002</v>
      </c>
      <c r="N53" s="86">
        <f t="shared" si="11"/>
        <v>0</v>
      </c>
      <c r="O53" s="86">
        <f t="shared" si="11"/>
        <v>0</v>
      </c>
      <c r="P53" s="86">
        <f t="shared" si="11"/>
        <v>38200</v>
      </c>
      <c r="Q53" s="86">
        <f t="shared" si="11"/>
        <v>0</v>
      </c>
      <c r="R53" s="86">
        <f t="shared" si="11"/>
        <v>0</v>
      </c>
      <c r="S53" s="86">
        <f t="shared" si="11"/>
        <v>38500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55000</v>
      </c>
      <c r="Z53" s="86">
        <f t="shared" si="11"/>
        <v>0</v>
      </c>
      <c r="AA53" s="86">
        <f t="shared" si="11"/>
        <v>0</v>
      </c>
      <c r="AB53" s="86">
        <f t="shared" si="11"/>
        <v>24065.84</v>
      </c>
      <c r="AC53" s="86">
        <f t="shared" si="11"/>
        <v>0</v>
      </c>
      <c r="AD53" s="86">
        <f t="shared" si="11"/>
        <v>0</v>
      </c>
      <c r="AE53" s="86">
        <f t="shared" si="11"/>
        <v>10000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25000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15355.970000000001</v>
      </c>
      <c r="BJ53" s="86">
        <f t="shared" si="11"/>
        <v>0</v>
      </c>
      <c r="BK53" s="86">
        <f t="shared" si="11"/>
        <v>0</v>
      </c>
      <c r="BL53" s="86">
        <f t="shared" si="11"/>
        <v>30153.45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221817.4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1233877.38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165553.85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165553.85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53941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53941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63723</v>
      </c>
      <c r="E12" s="89">
        <v>0</v>
      </c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>
        <v>6000</v>
      </c>
      <c r="Q12" s="89">
        <v>0</v>
      </c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69723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271838.20999999996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26771.440000000002</v>
      </c>
      <c r="N13" s="89">
        <v>0</v>
      </c>
      <c r="O13" s="90"/>
      <c r="P13" s="91">
        <v>32200</v>
      </c>
      <c r="Q13" s="89">
        <v>0</v>
      </c>
      <c r="R13" s="90"/>
      <c r="S13" s="91">
        <v>3500</v>
      </c>
      <c r="T13" s="89">
        <v>0</v>
      </c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334309.64999999997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14389.1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14389.1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76311.93999999999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>
        <v>5000</v>
      </c>
      <c r="AL19" s="89">
        <v>0</v>
      </c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16599.379999999997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97911.31999999998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645757.0999999999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26771.440000000002</v>
      </c>
      <c r="N20" s="78">
        <f t="shared" si="1"/>
        <v>0</v>
      </c>
      <c r="O20" s="77">
        <f t="shared" si="1"/>
        <v>0</v>
      </c>
      <c r="P20" s="98">
        <f t="shared" si="1"/>
        <v>38200</v>
      </c>
      <c r="Q20" s="78">
        <f t="shared" si="1"/>
        <v>0</v>
      </c>
      <c r="R20" s="77">
        <f t="shared" si="1"/>
        <v>0</v>
      </c>
      <c r="S20" s="98">
        <f t="shared" si="1"/>
        <v>3500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5000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16599.379999999997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735827.9199999999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0</v>
      </c>
      <c r="AF24" s="89">
        <v>0</v>
      </c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>
        <v>10000</v>
      </c>
      <c r="AR24" s="89">
        <v>0</v>
      </c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10000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20000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20000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>
        <v>0</v>
      </c>
      <c r="E26" s="89">
        <v>0</v>
      </c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/>
      <c r="P26" s="97"/>
      <c r="Q26" s="89"/>
      <c r="R26" s="101"/>
      <c r="S26" s="97">
        <v>20000</v>
      </c>
      <c r="T26" s="89">
        <v>0</v>
      </c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31539.71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51539.71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101791.13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20000</v>
      </c>
      <c r="T27" s="89">
        <v>0</v>
      </c>
      <c r="U27" s="101"/>
      <c r="V27" s="97"/>
      <c r="W27" s="89"/>
      <c r="X27" s="101"/>
      <c r="Y27" s="97">
        <v>0</v>
      </c>
      <c r="Z27" s="89">
        <v>0</v>
      </c>
      <c r="AA27" s="101"/>
      <c r="AB27" s="97">
        <v>35000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3000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>
        <v>0</v>
      </c>
      <c r="BA27" s="89">
        <v>0</v>
      </c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159791.13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101791.13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40000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20000</v>
      </c>
      <c r="Z28" s="78">
        <f t="shared" si="3"/>
        <v>0</v>
      </c>
      <c r="AA28" s="77">
        <f t="shared" si="3"/>
        <v>0</v>
      </c>
      <c r="AB28" s="98">
        <f t="shared" si="3"/>
        <v>35000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3000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41539.71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241330.84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31397.22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31397.22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31397.22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31397.22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206817.4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206817.4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15000</v>
      </c>
      <c r="BS50" s="89">
        <v>0</v>
      </c>
      <c r="BT50" s="101"/>
      <c r="BU50" s="76"/>
      <c r="BV50" s="85">
        <f t="shared" si="9"/>
        <v>15000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221817.4</v>
      </c>
      <c r="BS51" s="78">
        <f>BS49+BS50</f>
        <v>0</v>
      </c>
      <c r="BT51" s="77">
        <f>BT49+BT50</f>
        <v>0</v>
      </c>
      <c r="BU51" s="85"/>
      <c r="BV51" s="85">
        <f>BV49+BV50</f>
        <v>221817.4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747548.2299999999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26771.440000000002</v>
      </c>
      <c r="N53" s="86">
        <f t="shared" si="11"/>
        <v>0</v>
      </c>
      <c r="O53" s="86">
        <f t="shared" si="11"/>
        <v>0</v>
      </c>
      <c r="P53" s="86">
        <f t="shared" si="11"/>
        <v>38200</v>
      </c>
      <c r="Q53" s="86">
        <f t="shared" si="11"/>
        <v>0</v>
      </c>
      <c r="R53" s="86">
        <f t="shared" si="11"/>
        <v>0</v>
      </c>
      <c r="S53" s="86">
        <f t="shared" si="11"/>
        <v>43500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20000</v>
      </c>
      <c r="Z53" s="86">
        <f t="shared" si="11"/>
        <v>0</v>
      </c>
      <c r="AA53" s="86">
        <f t="shared" si="11"/>
        <v>0</v>
      </c>
      <c r="AB53" s="86">
        <f t="shared" si="11"/>
        <v>35000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8000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41539.71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16599.379999999997</v>
      </c>
      <c r="BJ53" s="86">
        <f t="shared" si="11"/>
        <v>0</v>
      </c>
      <c r="BK53" s="86">
        <f t="shared" si="11"/>
        <v>0</v>
      </c>
      <c r="BL53" s="86">
        <f t="shared" si="11"/>
        <v>31397.22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221817.4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1230373.38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2017-02-23T09:30:07Z</dcterms:modified>
  <cp:category/>
  <cp:version/>
  <cp:contentType/>
  <cp:contentStatus/>
</cp:coreProperties>
</file>