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<sst xmlns="http://schemas.openxmlformats.org/spreadsheetml/2006/main" count="870" uniqueCount="151">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</sst>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2691920.3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176100</v>
      </c>
      <c r="E10" s="45">
        <v>287963.52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171822.64</v>
      </c>
      <c r="E14" s="45">
        <v>198529.68000000002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347922.64</v>
      </c>
      <c r="E16" s="51">
        <f>E10+E11+E12+E13+E14+E15</f>
        <v>486493.20000000007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937471.65</v>
      </c>
      <c r="E18" s="45">
        <v>1008365.38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937471.65</v>
      </c>
      <c r="E23" s="51">
        <f>E18+E19+E20+E21+E22</f>
        <v>1008365.38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205107.7</v>
      </c>
      <c r="E25" s="45">
        <v>293976.09</v>
      </c>
    </row>
    <row r="26" spans="2:5" ht="15">
      <c r="B26" s="13">
        <v>30200</v>
      </c>
      <c r="C26" s="54" t="s">
        <v>28</v>
      </c>
      <c r="D26" s="39">
        <v>100</v>
      </c>
      <c r="E26" s="45">
        <v>550.14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40365.58</v>
      </c>
      <c r="E29" s="50">
        <v>51326.060000000005</v>
      </c>
    </row>
    <row r="30" spans="2:5" ht="15.75" thickBot="1">
      <c r="B30" s="16">
        <v>30000</v>
      </c>
      <c r="C30" s="15" t="s">
        <v>32</v>
      </c>
      <c r="D30" s="48">
        <f>D25+D26+D27+D28+D29</f>
        <v>245673.28000000003</v>
      </c>
      <c r="E30" s="51">
        <f>E25+E26+E27+E28+E29</f>
        <v>345952.29000000004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1856618.33</v>
      </c>
      <c r="E34" s="45">
        <v>3006945.2399999998</v>
      </c>
    </row>
    <row r="35" spans="2:5" ht="15">
      <c r="B35" s="13">
        <v>40400</v>
      </c>
      <c r="C35" s="54" t="s">
        <v>38</v>
      </c>
      <c r="D35" s="39">
        <v>500</v>
      </c>
      <c r="E35" s="45">
        <v>500</v>
      </c>
    </row>
    <row r="36" spans="2:5" ht="15">
      <c r="B36" s="13">
        <v>40500</v>
      </c>
      <c r="C36" s="54" t="s">
        <v>39</v>
      </c>
      <c r="D36" s="49">
        <v>17000</v>
      </c>
      <c r="E36" s="50">
        <v>17000</v>
      </c>
    </row>
    <row r="37" spans="2:5" ht="15.75" thickBot="1">
      <c r="B37" s="16">
        <v>40000</v>
      </c>
      <c r="C37" s="15" t="s">
        <v>40</v>
      </c>
      <c r="D37" s="48">
        <f>D32+D33+D34+D35+D36</f>
        <v>1874118.33</v>
      </c>
      <c r="E37" s="51">
        <f>E32+E33+E34+E35+E36</f>
        <v>3024445.2399999998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386634.36</v>
      </c>
      <c r="E54" s="45">
        <v>489021.18</v>
      </c>
    </row>
    <row r="55" spans="2:5" ht="15">
      <c r="B55" s="13">
        <v>90200</v>
      </c>
      <c r="C55" s="54" t="s">
        <v>62</v>
      </c>
      <c r="D55" s="61">
        <v>13354.3</v>
      </c>
      <c r="E55" s="62">
        <v>14486.61</v>
      </c>
    </row>
    <row r="56" spans="2:5" ht="15.75" thickBot="1">
      <c r="B56" s="16">
        <v>90000</v>
      </c>
      <c r="C56" s="15" t="s">
        <v>63</v>
      </c>
      <c r="D56" s="48">
        <f>D54+D55</f>
        <v>399988.66</v>
      </c>
      <c r="E56" s="51">
        <f>E54+E55</f>
        <v>503507.79</v>
      </c>
    </row>
    <row r="57" spans="2:5" ht="16.5" thickBot="1" thickTop="1">
      <c r="B57" s="109" t="s">
        <v>64</v>
      </c>
      <c r="C57" s="110"/>
      <c r="D57" s="52">
        <f>D16+D23+D30+D37+D43+D49+D52+D56</f>
        <v>3805174.5600000005</v>
      </c>
      <c r="E57" s="55">
        <f>E16+E23+E30+E37+E43+E49+E52+E56</f>
        <v>5368763.899999999</v>
      </c>
    </row>
    <row r="58" spans="2:5" ht="16.5" thickBot="1" thickTop="1">
      <c r="B58" s="109" t="s">
        <v>65</v>
      </c>
      <c r="C58" s="110"/>
      <c r="D58" s="52">
        <f>D57+D5+D6+D7+D8</f>
        <v>3805174.5600000005</v>
      </c>
      <c r="E58" s="55">
        <f>E57+E5+E6+E7+E8</f>
        <v>8060684.199999999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141100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171822.64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312922.64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872811.28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872811.28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205107.7</v>
      </c>
      <c r="E25" s="45"/>
    </row>
    <row r="26" spans="2:5" ht="15">
      <c r="B26" s="13">
        <v>30200</v>
      </c>
      <c r="C26" s="54" t="s">
        <v>28</v>
      </c>
      <c r="D26" s="39">
        <v>100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37882.58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243190.28000000003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17455</v>
      </c>
      <c r="E34" s="45"/>
    </row>
    <row r="35" spans="2:5" ht="15">
      <c r="B35" s="13">
        <v>40400</v>
      </c>
      <c r="C35" s="54" t="s">
        <v>38</v>
      </c>
      <c r="D35" s="39">
        <v>500</v>
      </c>
      <c r="E35" s="45"/>
    </row>
    <row r="36" spans="2:5" ht="15">
      <c r="B36" s="13">
        <v>40500</v>
      </c>
      <c r="C36" s="54" t="s">
        <v>39</v>
      </c>
      <c r="D36" s="49">
        <v>17000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34955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386634.36</v>
      </c>
      <c r="E54" s="45"/>
    </row>
    <row r="55" spans="2:5" ht="15">
      <c r="B55" s="13">
        <v>90200</v>
      </c>
      <c r="C55" s="54" t="s">
        <v>62</v>
      </c>
      <c r="D55" s="61">
        <v>13354.3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399988.66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1863867.8599999999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1863867.8599999999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141100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171822.64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312922.64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870758.8099999999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870758.8099999999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205107.7</v>
      </c>
      <c r="E25" s="45"/>
    </row>
    <row r="26" spans="2:5" ht="15">
      <c r="B26" s="13">
        <v>30200</v>
      </c>
      <c r="C26" s="54" t="s">
        <v>28</v>
      </c>
      <c r="D26" s="39">
        <v>100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37882.58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243190.28000000003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17455</v>
      </c>
      <c r="E34" s="45"/>
    </row>
    <row r="35" spans="2:5" ht="15">
      <c r="B35" s="13">
        <v>40400</v>
      </c>
      <c r="C35" s="54" t="s">
        <v>38</v>
      </c>
      <c r="D35" s="39">
        <v>500</v>
      </c>
      <c r="E35" s="45"/>
    </row>
    <row r="36" spans="2:5" ht="15">
      <c r="B36" s="13">
        <v>40500</v>
      </c>
      <c r="C36" s="54" t="s">
        <v>39</v>
      </c>
      <c r="D36" s="49">
        <v>17000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34955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386634.36</v>
      </c>
      <c r="E54" s="45"/>
    </row>
    <row r="55" spans="2:5" ht="15">
      <c r="B55" s="13">
        <v>90200</v>
      </c>
      <c r="C55" s="54" t="s">
        <v>62</v>
      </c>
      <c r="D55" s="61">
        <v>13354.3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399988.66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1861815.39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1861815.39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241040.41999999998</v>
      </c>
      <c r="E10" s="89">
        <v>0</v>
      </c>
      <c r="F10" s="90">
        <v>352770.39999999997</v>
      </c>
      <c r="G10" s="88"/>
      <c r="H10" s="89"/>
      <c r="I10" s="90"/>
      <c r="J10" s="97">
        <v>40659</v>
      </c>
      <c r="K10" s="89">
        <v>0</v>
      </c>
      <c r="L10" s="101">
        <v>40954.450000000004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13189</v>
      </c>
      <c r="AF10" s="89">
        <v>0</v>
      </c>
      <c r="AG10" s="90">
        <v>13189</v>
      </c>
      <c r="AH10" s="91"/>
      <c r="AI10" s="89"/>
      <c r="AJ10" s="90"/>
      <c r="AK10" s="91">
        <v>31542</v>
      </c>
      <c r="AL10" s="89">
        <v>0</v>
      </c>
      <c r="AM10" s="90">
        <v>34459.380000000005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326430.42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441373.23</v>
      </c>
    </row>
    <row r="11" spans="2:76" ht="15">
      <c r="B11" s="13">
        <v>102</v>
      </c>
      <c r="C11" s="25" t="s">
        <v>92</v>
      </c>
      <c r="D11" s="88">
        <v>20255</v>
      </c>
      <c r="E11" s="89">
        <v>0</v>
      </c>
      <c r="F11" s="90">
        <v>28984.34</v>
      </c>
      <c r="G11" s="88"/>
      <c r="H11" s="89"/>
      <c r="I11" s="90"/>
      <c r="J11" s="97">
        <v>425</v>
      </c>
      <c r="K11" s="89">
        <v>0</v>
      </c>
      <c r="L11" s="101">
        <v>425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1200</v>
      </c>
      <c r="AF11" s="89">
        <v>0</v>
      </c>
      <c r="AG11" s="90">
        <v>1349.83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21880</v>
      </c>
      <c r="BW11" s="77">
        <f t="shared" si="1"/>
        <v>0</v>
      </c>
      <c r="BX11" s="79">
        <f t="shared" si="2"/>
        <v>30759.17</v>
      </c>
    </row>
    <row r="12" spans="2:76" ht="15">
      <c r="B12" s="13">
        <v>103</v>
      </c>
      <c r="C12" s="25" t="s">
        <v>93</v>
      </c>
      <c r="D12" s="88">
        <v>254090.02000000002</v>
      </c>
      <c r="E12" s="89">
        <v>0</v>
      </c>
      <c r="F12" s="90">
        <v>389347.39999999997</v>
      </c>
      <c r="G12" s="88"/>
      <c r="H12" s="89"/>
      <c r="I12" s="90"/>
      <c r="J12" s="97">
        <v>5450</v>
      </c>
      <c r="K12" s="89">
        <v>0</v>
      </c>
      <c r="L12" s="101">
        <v>6559.97</v>
      </c>
      <c r="M12" s="91">
        <v>22450</v>
      </c>
      <c r="N12" s="89">
        <v>0</v>
      </c>
      <c r="O12" s="90">
        <v>28191.179999999997</v>
      </c>
      <c r="P12" s="91">
        <v>13721.09</v>
      </c>
      <c r="Q12" s="89">
        <v>0</v>
      </c>
      <c r="R12" s="90">
        <v>22707.87</v>
      </c>
      <c r="S12" s="91">
        <v>17250</v>
      </c>
      <c r="T12" s="89">
        <v>0</v>
      </c>
      <c r="U12" s="90">
        <v>22640.57</v>
      </c>
      <c r="V12" s="91">
        <v>2500</v>
      </c>
      <c r="W12" s="89">
        <v>0</v>
      </c>
      <c r="X12" s="90">
        <v>2700</v>
      </c>
      <c r="Y12" s="91">
        <v>0</v>
      </c>
      <c r="Z12" s="89">
        <v>0</v>
      </c>
      <c r="AA12" s="90">
        <v>0</v>
      </c>
      <c r="AB12" s="91">
        <v>5150</v>
      </c>
      <c r="AC12" s="89">
        <v>0</v>
      </c>
      <c r="AD12" s="90">
        <v>58965.94</v>
      </c>
      <c r="AE12" s="91">
        <v>106100</v>
      </c>
      <c r="AF12" s="89">
        <v>0</v>
      </c>
      <c r="AG12" s="90">
        <v>136338.18</v>
      </c>
      <c r="AH12" s="91">
        <v>2000</v>
      </c>
      <c r="AI12" s="89">
        <v>0</v>
      </c>
      <c r="AJ12" s="90">
        <v>2000</v>
      </c>
      <c r="AK12" s="91">
        <v>48450</v>
      </c>
      <c r="AL12" s="89">
        <v>0</v>
      </c>
      <c r="AM12" s="90">
        <v>63921.560000000005</v>
      </c>
      <c r="AN12" s="91">
        <v>0</v>
      </c>
      <c r="AO12" s="89">
        <v>0</v>
      </c>
      <c r="AP12" s="90">
        <v>0</v>
      </c>
      <c r="AQ12" s="91"/>
      <c r="AR12" s="89"/>
      <c r="AS12" s="90"/>
      <c r="AT12" s="91">
        <v>0</v>
      </c>
      <c r="AU12" s="89">
        <v>0</v>
      </c>
      <c r="AV12" s="90">
        <v>6170.82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477161.11000000004</v>
      </c>
      <c r="BW12" s="77">
        <f t="shared" si="1"/>
        <v>0</v>
      </c>
      <c r="BX12" s="79">
        <f t="shared" si="2"/>
        <v>739543.4899999999</v>
      </c>
    </row>
    <row r="13" spans="2:76" ht="15">
      <c r="B13" s="13">
        <v>104</v>
      </c>
      <c r="C13" s="25" t="s">
        <v>19</v>
      </c>
      <c r="D13" s="88">
        <v>32949</v>
      </c>
      <c r="E13" s="89">
        <v>0</v>
      </c>
      <c r="F13" s="90">
        <v>110321.2</v>
      </c>
      <c r="G13" s="88"/>
      <c r="H13" s="89"/>
      <c r="I13" s="90"/>
      <c r="J13" s="97"/>
      <c r="K13" s="89"/>
      <c r="L13" s="101"/>
      <c r="M13" s="91">
        <v>48266.2</v>
      </c>
      <c r="N13" s="89">
        <v>0</v>
      </c>
      <c r="O13" s="90">
        <v>60555.49</v>
      </c>
      <c r="P13" s="91">
        <v>11311.76</v>
      </c>
      <c r="Q13" s="89">
        <v>0</v>
      </c>
      <c r="R13" s="90">
        <v>78249.91</v>
      </c>
      <c r="S13" s="91">
        <v>3500</v>
      </c>
      <c r="T13" s="89">
        <v>0</v>
      </c>
      <c r="U13" s="90">
        <v>8510</v>
      </c>
      <c r="V13" s="91">
        <v>18000</v>
      </c>
      <c r="W13" s="89">
        <v>0</v>
      </c>
      <c r="X13" s="90">
        <v>23853.129999999997</v>
      </c>
      <c r="Y13" s="91">
        <v>1850</v>
      </c>
      <c r="Z13" s="89">
        <v>0</v>
      </c>
      <c r="AA13" s="90">
        <v>1850</v>
      </c>
      <c r="AB13" s="91">
        <v>124363</v>
      </c>
      <c r="AC13" s="89">
        <v>0</v>
      </c>
      <c r="AD13" s="90">
        <v>143130</v>
      </c>
      <c r="AE13" s="91"/>
      <c r="AF13" s="89"/>
      <c r="AG13" s="90"/>
      <c r="AH13" s="91"/>
      <c r="AI13" s="89"/>
      <c r="AJ13" s="90"/>
      <c r="AK13" s="91">
        <v>281726.30000000005</v>
      </c>
      <c r="AL13" s="89">
        <v>0</v>
      </c>
      <c r="AM13" s="90">
        <v>344688.67</v>
      </c>
      <c r="AN13" s="91"/>
      <c r="AO13" s="89"/>
      <c r="AP13" s="90"/>
      <c r="AQ13" s="91">
        <v>0</v>
      </c>
      <c r="AR13" s="89">
        <v>0</v>
      </c>
      <c r="AS13" s="90">
        <v>700</v>
      </c>
      <c r="AT13" s="91">
        <v>0</v>
      </c>
      <c r="AU13" s="89">
        <v>0</v>
      </c>
      <c r="AV13" s="90">
        <v>16888.94</v>
      </c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521966.26</v>
      </c>
      <c r="BW13" s="77">
        <f t="shared" si="1"/>
        <v>0</v>
      </c>
      <c r="BX13" s="79">
        <f t="shared" si="2"/>
        <v>788747.3399999999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2142.02</v>
      </c>
      <c r="BM16" s="89">
        <v>0</v>
      </c>
      <c r="BN16" s="90">
        <v>2142.02</v>
      </c>
      <c r="BO16" s="91"/>
      <c r="BP16" s="89"/>
      <c r="BQ16" s="90"/>
      <c r="BR16" s="97"/>
      <c r="BS16" s="89"/>
      <c r="BT16" s="101"/>
      <c r="BU16" s="76"/>
      <c r="BV16" s="85">
        <f t="shared" si="0"/>
        <v>2142.02</v>
      </c>
      <c r="BW16" s="77">
        <f t="shared" si="1"/>
        <v>0</v>
      </c>
      <c r="BX16" s="79">
        <f t="shared" si="2"/>
        <v>2142.02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15000</v>
      </c>
      <c r="E19" s="89">
        <v>0</v>
      </c>
      <c r="F19" s="90">
        <v>18532.120000000003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100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600</v>
      </c>
      <c r="AC19" s="89">
        <v>0</v>
      </c>
      <c r="AD19" s="101">
        <v>1039.2</v>
      </c>
      <c r="AE19" s="97">
        <v>3000</v>
      </c>
      <c r="AF19" s="89">
        <v>0</v>
      </c>
      <c r="AG19" s="101">
        <v>3915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28782.17</v>
      </c>
      <c r="BJ19" s="89">
        <v>0</v>
      </c>
      <c r="BK19" s="101">
        <v>15000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47382.17</v>
      </c>
      <c r="BW19" s="77">
        <f t="shared" si="1"/>
        <v>0</v>
      </c>
      <c r="BX19" s="79">
        <f t="shared" si="2"/>
        <v>38586.32000000001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563334.44</v>
      </c>
      <c r="E20" s="78">
        <f t="shared" si="3"/>
        <v>0</v>
      </c>
      <c r="F20" s="79">
        <f t="shared" si="3"/>
        <v>899955.4599999998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46534</v>
      </c>
      <c r="K20" s="78">
        <f t="shared" si="3"/>
        <v>0</v>
      </c>
      <c r="L20" s="77">
        <f t="shared" si="3"/>
        <v>47939.420000000006</v>
      </c>
      <c r="M20" s="98">
        <f t="shared" si="3"/>
        <v>70716.2</v>
      </c>
      <c r="N20" s="78">
        <f t="shared" si="3"/>
        <v>0</v>
      </c>
      <c r="O20" s="77">
        <f t="shared" si="3"/>
        <v>88846.67</v>
      </c>
      <c r="P20" s="98">
        <f t="shared" si="3"/>
        <v>25032.85</v>
      </c>
      <c r="Q20" s="78">
        <f t="shared" si="3"/>
        <v>0</v>
      </c>
      <c r="R20" s="77">
        <f t="shared" si="3"/>
        <v>100957.78</v>
      </c>
      <c r="S20" s="98">
        <f t="shared" si="3"/>
        <v>20750</v>
      </c>
      <c r="T20" s="78">
        <f t="shared" si="3"/>
        <v>0</v>
      </c>
      <c r="U20" s="77">
        <f t="shared" si="3"/>
        <v>31150.57</v>
      </c>
      <c r="V20" s="98">
        <f t="shared" si="3"/>
        <v>20500</v>
      </c>
      <c r="W20" s="78">
        <f t="shared" si="3"/>
        <v>0</v>
      </c>
      <c r="X20" s="77">
        <f t="shared" si="3"/>
        <v>26553.129999999997</v>
      </c>
      <c r="Y20" s="98">
        <f t="shared" si="3"/>
        <v>1850</v>
      </c>
      <c r="Z20" s="78">
        <f t="shared" si="3"/>
        <v>0</v>
      </c>
      <c r="AA20" s="77">
        <f t="shared" si="3"/>
        <v>1850</v>
      </c>
      <c r="AB20" s="98">
        <f t="shared" si="3"/>
        <v>130113</v>
      </c>
      <c r="AC20" s="78">
        <f t="shared" si="3"/>
        <v>0</v>
      </c>
      <c r="AD20" s="77">
        <f t="shared" si="3"/>
        <v>203135.14</v>
      </c>
      <c r="AE20" s="98">
        <f t="shared" si="3"/>
        <v>123489</v>
      </c>
      <c r="AF20" s="78">
        <f t="shared" si="3"/>
        <v>0</v>
      </c>
      <c r="AG20" s="77">
        <f t="shared" si="3"/>
        <v>154792.00999999998</v>
      </c>
      <c r="AH20" s="98">
        <f t="shared" si="3"/>
        <v>2000</v>
      </c>
      <c r="AI20" s="78">
        <f t="shared" si="3"/>
        <v>0</v>
      </c>
      <c r="AJ20" s="77">
        <f t="shared" si="3"/>
        <v>2000</v>
      </c>
      <c r="AK20" s="98">
        <f t="shared" si="3"/>
        <v>361718.30000000005</v>
      </c>
      <c r="AL20" s="78">
        <f t="shared" si="3"/>
        <v>0</v>
      </c>
      <c r="AM20" s="77">
        <f t="shared" si="3"/>
        <v>443069.61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700</v>
      </c>
      <c r="AT20" s="98">
        <f t="shared" si="3"/>
        <v>0</v>
      </c>
      <c r="AU20" s="78">
        <f t="shared" si="3"/>
        <v>0</v>
      </c>
      <c r="AV20" s="77">
        <f t="shared" si="3"/>
        <v>23059.76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28782.17</v>
      </c>
      <c r="BJ20" s="78">
        <f t="shared" si="3"/>
        <v>0</v>
      </c>
      <c r="BK20" s="77">
        <f t="shared" si="3"/>
        <v>15000</v>
      </c>
      <c r="BL20" s="98">
        <f t="shared" si="3"/>
        <v>2142.02</v>
      </c>
      <c r="BM20" s="78">
        <f t="shared" si="3"/>
        <v>0</v>
      </c>
      <c r="BN20" s="77">
        <f t="shared" si="3"/>
        <v>2142.02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1396961.98</v>
      </c>
      <c r="BW20" s="77">
        <f>BW10+BW11+BW12+BW13+BW14+BW15+BW16+BW17+BW18+BW19</f>
        <v>0</v>
      </c>
      <c r="BX20" s="95">
        <f>BX10+BX11+BX12+BX13+BX14+BX15+BX16+BX17+BX18+BX19</f>
        <v>2041151.5699999998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38700</v>
      </c>
      <c r="E24" s="89">
        <v>0</v>
      </c>
      <c r="F24" s="90">
        <v>114788.72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27497.11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463989.73</v>
      </c>
      <c r="V24" s="97">
        <v>3000</v>
      </c>
      <c r="W24" s="89">
        <v>0</v>
      </c>
      <c r="X24" s="101">
        <v>3000</v>
      </c>
      <c r="Y24" s="97">
        <v>56000</v>
      </c>
      <c r="Z24" s="89">
        <v>0</v>
      </c>
      <c r="AA24" s="101">
        <v>84854.96999999999</v>
      </c>
      <c r="AB24" s="97">
        <v>1050000</v>
      </c>
      <c r="AC24" s="89">
        <v>0</v>
      </c>
      <c r="AD24" s="101">
        <v>1202678.6300000001</v>
      </c>
      <c r="AE24" s="97">
        <v>614168.33</v>
      </c>
      <c r="AF24" s="89">
        <v>0</v>
      </c>
      <c r="AG24" s="101">
        <v>1152306.35</v>
      </c>
      <c r="AH24" s="97">
        <v>0</v>
      </c>
      <c r="AI24" s="89">
        <v>0</v>
      </c>
      <c r="AJ24" s="101">
        <v>3528.76</v>
      </c>
      <c r="AK24" s="97">
        <v>500</v>
      </c>
      <c r="AL24" s="89">
        <v>0</v>
      </c>
      <c r="AM24" s="101">
        <v>101541.94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0.01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1762368.33</v>
      </c>
      <c r="BW24" s="77">
        <f t="shared" si="4"/>
        <v>0</v>
      </c>
      <c r="BX24" s="79">
        <f t="shared" si="4"/>
        <v>3154186.2199999997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26445.49</v>
      </c>
      <c r="AE25" s="97">
        <v>0</v>
      </c>
      <c r="AF25" s="89">
        <v>0</v>
      </c>
      <c r="AG25" s="101">
        <v>20064.49</v>
      </c>
      <c r="AH25" s="97"/>
      <c r="AI25" s="89"/>
      <c r="AJ25" s="101"/>
      <c r="AK25" s="97">
        <v>0</v>
      </c>
      <c r="AL25" s="89">
        <v>0</v>
      </c>
      <c r="AM25" s="101">
        <v>3263.68</v>
      </c>
      <c r="AN25" s="97"/>
      <c r="AO25" s="89"/>
      <c r="AP25" s="101"/>
      <c r="AQ25" s="97">
        <v>0</v>
      </c>
      <c r="AR25" s="89">
        <v>0</v>
      </c>
      <c r="AS25" s="101">
        <v>45792.23</v>
      </c>
      <c r="AT25" s="97"/>
      <c r="AU25" s="89"/>
      <c r="AV25" s="101"/>
      <c r="AW25" s="97">
        <v>200000</v>
      </c>
      <c r="AX25" s="89">
        <v>0</v>
      </c>
      <c r="AY25" s="101">
        <v>200000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200000</v>
      </c>
      <c r="BW25" s="77">
        <f t="shared" si="4"/>
        <v>0</v>
      </c>
      <c r="BX25" s="79">
        <f t="shared" si="4"/>
        <v>295565.89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11000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11000</v>
      </c>
    </row>
    <row r="27" spans="2:76" ht="15">
      <c r="B27" s="13">
        <v>205</v>
      </c>
      <c r="C27" s="25" t="s">
        <v>107</v>
      </c>
      <c r="D27" s="88">
        <v>8000</v>
      </c>
      <c r="E27" s="89">
        <v>0</v>
      </c>
      <c r="F27" s="90">
        <v>14381.199999999999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12455</v>
      </c>
      <c r="Z27" s="89">
        <v>0</v>
      </c>
      <c r="AA27" s="101">
        <v>30800.3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20455</v>
      </c>
      <c r="BW27" s="77">
        <f t="shared" si="4"/>
        <v>0</v>
      </c>
      <c r="BX27" s="79">
        <f t="shared" si="4"/>
        <v>45181.5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46700</v>
      </c>
      <c r="E28" s="78">
        <f t="shared" si="5"/>
        <v>0</v>
      </c>
      <c r="F28" s="79">
        <f t="shared" si="5"/>
        <v>129169.92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27497.11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463989.73</v>
      </c>
      <c r="V28" s="98">
        <f t="shared" si="5"/>
        <v>3000</v>
      </c>
      <c r="W28" s="78">
        <f t="shared" si="5"/>
        <v>0</v>
      </c>
      <c r="X28" s="77">
        <f t="shared" si="5"/>
        <v>3000</v>
      </c>
      <c r="Y28" s="98">
        <f t="shared" si="5"/>
        <v>68455</v>
      </c>
      <c r="Z28" s="78">
        <f t="shared" si="5"/>
        <v>0</v>
      </c>
      <c r="AA28" s="77">
        <f t="shared" si="5"/>
        <v>115655.26999999999</v>
      </c>
      <c r="AB28" s="98">
        <f t="shared" si="5"/>
        <v>1050000</v>
      </c>
      <c r="AC28" s="78">
        <f t="shared" si="5"/>
        <v>0</v>
      </c>
      <c r="AD28" s="77">
        <f t="shared" si="5"/>
        <v>1229124.12</v>
      </c>
      <c r="AE28" s="98">
        <f t="shared" si="5"/>
        <v>614168.33</v>
      </c>
      <c r="AF28" s="78">
        <f t="shared" si="5"/>
        <v>0</v>
      </c>
      <c r="AG28" s="77">
        <f t="shared" si="5"/>
        <v>1183370.84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3528.76</v>
      </c>
      <c r="AK28" s="98">
        <f t="shared" si="6"/>
        <v>500</v>
      </c>
      <c r="AL28" s="78">
        <f t="shared" si="6"/>
        <v>0</v>
      </c>
      <c r="AM28" s="77">
        <f t="shared" si="6"/>
        <v>104805.62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45792.23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200000</v>
      </c>
      <c r="AX28" s="78">
        <f t="shared" si="6"/>
        <v>0</v>
      </c>
      <c r="AY28" s="77">
        <f t="shared" si="6"/>
        <v>200000</v>
      </c>
      <c r="AZ28" s="98">
        <f t="shared" si="6"/>
        <v>0</v>
      </c>
      <c r="BA28" s="78">
        <f t="shared" si="6"/>
        <v>0</v>
      </c>
      <c r="BB28" s="77">
        <f t="shared" si="6"/>
        <v>0.01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1982823.33</v>
      </c>
      <c r="BW28" s="77">
        <f>BW23+BW24+BW25+BW26+BW27</f>
        <v>0</v>
      </c>
      <c r="BX28" s="95">
        <f>BX23+BX24+BX25+BX26+BX27</f>
        <v>3505933.61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25400.59</v>
      </c>
      <c r="BM40" s="89">
        <v>0</v>
      </c>
      <c r="BN40" s="101">
        <v>35400.59</v>
      </c>
      <c r="BO40" s="97"/>
      <c r="BP40" s="89"/>
      <c r="BQ40" s="101"/>
      <c r="BR40" s="97"/>
      <c r="BS40" s="89"/>
      <c r="BT40" s="101"/>
      <c r="BU40" s="76"/>
      <c r="BV40" s="85">
        <f t="shared" si="10"/>
        <v>25400.59</v>
      </c>
      <c r="BW40" s="77">
        <f t="shared" si="10"/>
        <v>0</v>
      </c>
      <c r="BX40" s="79">
        <f t="shared" si="10"/>
        <v>35400.59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25400.59</v>
      </c>
      <c r="BM42" s="78">
        <f t="shared" si="12"/>
        <v>0</v>
      </c>
      <c r="BN42" s="77">
        <f t="shared" si="12"/>
        <v>35400.59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25400.59</v>
      </c>
      <c r="BW42" s="77">
        <f>BW38+BW39+BW40+BW41</f>
        <v>0</v>
      </c>
      <c r="BX42" s="95">
        <f>BX38+BX39+BX40+BX41</f>
        <v>35400.59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386634.36</v>
      </c>
      <c r="BS49" s="89">
        <v>0</v>
      </c>
      <c r="BT49" s="101">
        <v>465866.97</v>
      </c>
      <c r="BU49" s="76"/>
      <c r="BV49" s="85">
        <f aca="true" t="shared" si="15" ref="BV49:BX50">D49+G49+J49+M49+P49+S49+V49+Y49+AB49+AE49+AH49+AK49+AN49+AQ49+AT49+AW49+AZ49+BC49+BF49+BI49+BL49+BO49+BR49</f>
        <v>386634.36</v>
      </c>
      <c r="BW49" s="77">
        <f t="shared" si="15"/>
        <v>0</v>
      </c>
      <c r="BX49" s="79">
        <f t="shared" si="15"/>
        <v>465866.97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13354.3</v>
      </c>
      <c r="BS50" s="89">
        <v>0</v>
      </c>
      <c r="BT50" s="101">
        <v>20302.190000000002</v>
      </c>
      <c r="BU50" s="76"/>
      <c r="BV50" s="85">
        <f t="shared" si="15"/>
        <v>13354.3</v>
      </c>
      <c r="BW50" s="77">
        <f t="shared" si="15"/>
        <v>0</v>
      </c>
      <c r="BX50" s="79">
        <f t="shared" si="15"/>
        <v>20302.190000000002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399988.66</v>
      </c>
      <c r="BS51" s="78">
        <f>BS49+BS50</f>
        <v>0</v>
      </c>
      <c r="BT51" s="77">
        <f>BT49+BT50</f>
        <v>486169.16</v>
      </c>
      <c r="BU51" s="85"/>
      <c r="BV51" s="85">
        <f>BV49+BV50</f>
        <v>399988.66</v>
      </c>
      <c r="BW51" s="77">
        <f>BW49+BW50</f>
        <v>0</v>
      </c>
      <c r="BX51" s="95">
        <f>BX49+BX50</f>
        <v>486169.16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610034.44</v>
      </c>
      <c r="E53" s="86">
        <f t="shared" si="18"/>
        <v>0</v>
      </c>
      <c r="F53" s="86">
        <f t="shared" si="18"/>
        <v>1029125.3799999999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46534</v>
      </c>
      <c r="K53" s="86">
        <f t="shared" si="18"/>
        <v>0</v>
      </c>
      <c r="L53" s="86">
        <f t="shared" si="18"/>
        <v>47939.420000000006</v>
      </c>
      <c r="M53" s="86">
        <f t="shared" si="18"/>
        <v>70716.2</v>
      </c>
      <c r="N53" s="86">
        <f t="shared" si="18"/>
        <v>0</v>
      </c>
      <c r="O53" s="86">
        <f t="shared" si="18"/>
        <v>116343.78</v>
      </c>
      <c r="P53" s="86">
        <f t="shared" si="18"/>
        <v>25032.85</v>
      </c>
      <c r="Q53" s="86">
        <f t="shared" si="18"/>
        <v>0</v>
      </c>
      <c r="R53" s="86">
        <f t="shared" si="18"/>
        <v>100957.78</v>
      </c>
      <c r="S53" s="86">
        <f t="shared" si="18"/>
        <v>20750</v>
      </c>
      <c r="T53" s="86">
        <f t="shared" si="18"/>
        <v>0</v>
      </c>
      <c r="U53" s="86">
        <f t="shared" si="18"/>
        <v>495140.3</v>
      </c>
      <c r="V53" s="86">
        <f t="shared" si="18"/>
        <v>23500</v>
      </c>
      <c r="W53" s="86">
        <f t="shared" si="18"/>
        <v>0</v>
      </c>
      <c r="X53" s="86">
        <f t="shared" si="18"/>
        <v>29553.129999999997</v>
      </c>
      <c r="Y53" s="86">
        <f t="shared" si="18"/>
        <v>70305</v>
      </c>
      <c r="Z53" s="86">
        <f t="shared" si="18"/>
        <v>0</v>
      </c>
      <c r="AA53" s="86">
        <f t="shared" si="18"/>
        <v>117505.26999999999</v>
      </c>
      <c r="AB53" s="86">
        <f t="shared" si="18"/>
        <v>1180113</v>
      </c>
      <c r="AC53" s="86">
        <f t="shared" si="18"/>
        <v>0</v>
      </c>
      <c r="AD53" s="86">
        <f t="shared" si="18"/>
        <v>1432259.2600000002</v>
      </c>
      <c r="AE53" s="86">
        <f t="shared" si="18"/>
        <v>737657.33</v>
      </c>
      <c r="AF53" s="86">
        <f t="shared" si="18"/>
        <v>0</v>
      </c>
      <c r="AG53" s="86">
        <f t="shared" si="18"/>
        <v>1338162.85</v>
      </c>
      <c r="AH53" s="86">
        <f t="shared" si="18"/>
        <v>2000</v>
      </c>
      <c r="AI53" s="86">
        <f t="shared" si="18"/>
        <v>0</v>
      </c>
      <c r="AJ53" s="86">
        <f aca="true" t="shared" si="19" ref="AJ53:BT53">AJ20+AJ28+AJ35+AJ42+AJ46+AJ51</f>
        <v>5528.76</v>
      </c>
      <c r="AK53" s="86">
        <f t="shared" si="19"/>
        <v>362218.30000000005</v>
      </c>
      <c r="AL53" s="86">
        <f t="shared" si="19"/>
        <v>0</v>
      </c>
      <c r="AM53" s="86">
        <f t="shared" si="19"/>
        <v>547875.23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46492.23</v>
      </c>
      <c r="AT53" s="86">
        <f t="shared" si="19"/>
        <v>0</v>
      </c>
      <c r="AU53" s="86">
        <f t="shared" si="19"/>
        <v>0</v>
      </c>
      <c r="AV53" s="86">
        <f t="shared" si="19"/>
        <v>23059.76</v>
      </c>
      <c r="AW53" s="86">
        <f t="shared" si="19"/>
        <v>200000</v>
      </c>
      <c r="AX53" s="86">
        <f t="shared" si="19"/>
        <v>0</v>
      </c>
      <c r="AY53" s="86">
        <f t="shared" si="19"/>
        <v>200000</v>
      </c>
      <c r="AZ53" s="86">
        <f t="shared" si="19"/>
        <v>0</v>
      </c>
      <c r="BA53" s="86">
        <f t="shared" si="19"/>
        <v>0</v>
      </c>
      <c r="BB53" s="86">
        <f t="shared" si="19"/>
        <v>0.01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28782.17</v>
      </c>
      <c r="BJ53" s="86">
        <f t="shared" si="19"/>
        <v>0</v>
      </c>
      <c r="BK53" s="86">
        <f t="shared" si="19"/>
        <v>15000</v>
      </c>
      <c r="BL53" s="86">
        <f t="shared" si="19"/>
        <v>27542.61</v>
      </c>
      <c r="BM53" s="86">
        <f t="shared" si="19"/>
        <v>0</v>
      </c>
      <c r="BN53" s="86">
        <f t="shared" si="19"/>
        <v>37542.60999999999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399988.66</v>
      </c>
      <c r="BS53" s="86">
        <f t="shared" si="19"/>
        <v>0</v>
      </c>
      <c r="BT53" s="86">
        <f t="shared" si="19"/>
        <v>486169.16</v>
      </c>
      <c r="BU53" s="86">
        <f>BU8</f>
        <v>0</v>
      </c>
      <c r="BV53" s="102">
        <f>BV8+BV20+BV28+BV35+BV42+BV46+BV51</f>
        <v>3805174.56</v>
      </c>
      <c r="BW53" s="87">
        <f>BW20+BW28+BW35+BW42+BW46+BW51</f>
        <v>0</v>
      </c>
      <c r="BX53" s="87">
        <f>BX20+BX28+BX35+BX42+BX46+BX51</f>
        <v>6068654.93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237548.13</v>
      </c>
      <c r="E10" s="89">
        <v>0</v>
      </c>
      <c r="F10" s="90"/>
      <c r="G10" s="88"/>
      <c r="H10" s="89"/>
      <c r="I10" s="90"/>
      <c r="J10" s="97">
        <v>40659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13189</v>
      </c>
      <c r="AF10" s="89">
        <v>0</v>
      </c>
      <c r="AG10" s="90"/>
      <c r="AH10" s="91"/>
      <c r="AI10" s="89"/>
      <c r="AJ10" s="90"/>
      <c r="AK10" s="91">
        <v>31542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322938.13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20000</v>
      </c>
      <c r="E11" s="89">
        <v>0</v>
      </c>
      <c r="F11" s="90"/>
      <c r="G11" s="88"/>
      <c r="H11" s="89"/>
      <c r="I11" s="90"/>
      <c r="J11" s="97">
        <v>425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1200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21625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209188.12</v>
      </c>
      <c r="E12" s="89">
        <v>0</v>
      </c>
      <c r="F12" s="90"/>
      <c r="G12" s="88"/>
      <c r="H12" s="89"/>
      <c r="I12" s="90"/>
      <c r="J12" s="97">
        <v>5950</v>
      </c>
      <c r="K12" s="89">
        <v>0</v>
      </c>
      <c r="L12" s="101"/>
      <c r="M12" s="91">
        <v>22450</v>
      </c>
      <c r="N12" s="89">
        <v>0</v>
      </c>
      <c r="O12" s="90"/>
      <c r="P12" s="91">
        <v>13721.09</v>
      </c>
      <c r="Q12" s="89">
        <v>0</v>
      </c>
      <c r="R12" s="90"/>
      <c r="S12" s="91">
        <v>17250</v>
      </c>
      <c r="T12" s="89">
        <v>0</v>
      </c>
      <c r="U12" s="90"/>
      <c r="V12" s="91">
        <v>2500</v>
      </c>
      <c r="W12" s="89">
        <v>0</v>
      </c>
      <c r="X12" s="90"/>
      <c r="Y12" s="91">
        <v>0</v>
      </c>
      <c r="Z12" s="89">
        <v>0</v>
      </c>
      <c r="AA12" s="90"/>
      <c r="AB12" s="91">
        <v>5150</v>
      </c>
      <c r="AC12" s="89">
        <v>0</v>
      </c>
      <c r="AD12" s="90"/>
      <c r="AE12" s="91">
        <v>106100</v>
      </c>
      <c r="AF12" s="89">
        <v>0</v>
      </c>
      <c r="AG12" s="90"/>
      <c r="AH12" s="91">
        <v>2000</v>
      </c>
      <c r="AI12" s="89">
        <v>0</v>
      </c>
      <c r="AJ12" s="90"/>
      <c r="AK12" s="91">
        <v>47650</v>
      </c>
      <c r="AL12" s="89">
        <v>0</v>
      </c>
      <c r="AM12" s="90"/>
      <c r="AN12" s="91">
        <v>0</v>
      </c>
      <c r="AO12" s="89">
        <v>0</v>
      </c>
      <c r="AP12" s="90"/>
      <c r="AQ12" s="91"/>
      <c r="AR12" s="89"/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431959.20999999996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37949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45261.2</v>
      </c>
      <c r="N13" s="89">
        <v>0</v>
      </c>
      <c r="O13" s="90"/>
      <c r="P13" s="91">
        <v>11311.76</v>
      </c>
      <c r="Q13" s="89">
        <v>0</v>
      </c>
      <c r="R13" s="90"/>
      <c r="S13" s="91">
        <v>4000</v>
      </c>
      <c r="T13" s="89">
        <v>0</v>
      </c>
      <c r="U13" s="90"/>
      <c r="V13" s="91">
        <v>18000</v>
      </c>
      <c r="W13" s="89">
        <v>0</v>
      </c>
      <c r="X13" s="90"/>
      <c r="Y13" s="91">
        <v>1850</v>
      </c>
      <c r="Z13" s="89">
        <v>0</v>
      </c>
      <c r="AA13" s="90"/>
      <c r="AB13" s="91">
        <v>96000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225941.47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>
        <v>0</v>
      </c>
      <c r="AU13" s="89">
        <v>0</v>
      </c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440313.43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1904.09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1904.09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600</v>
      </c>
      <c r="AC19" s="89">
        <v>0</v>
      </c>
      <c r="AD19" s="101"/>
      <c r="AE19" s="97">
        <v>3000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21876.42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40476.42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519685.25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47034</v>
      </c>
      <c r="K20" s="78">
        <f t="shared" si="1"/>
        <v>0</v>
      </c>
      <c r="L20" s="77">
        <f t="shared" si="1"/>
        <v>0</v>
      </c>
      <c r="M20" s="98">
        <f t="shared" si="1"/>
        <v>67711.2</v>
      </c>
      <c r="N20" s="78">
        <f t="shared" si="1"/>
        <v>0</v>
      </c>
      <c r="O20" s="77">
        <f t="shared" si="1"/>
        <v>0</v>
      </c>
      <c r="P20" s="98">
        <f t="shared" si="1"/>
        <v>25032.85</v>
      </c>
      <c r="Q20" s="78">
        <f t="shared" si="1"/>
        <v>0</v>
      </c>
      <c r="R20" s="77">
        <f t="shared" si="1"/>
        <v>0</v>
      </c>
      <c r="S20" s="98">
        <f t="shared" si="1"/>
        <v>21250</v>
      </c>
      <c r="T20" s="78">
        <f t="shared" si="1"/>
        <v>0</v>
      </c>
      <c r="U20" s="77">
        <f t="shared" si="1"/>
        <v>0</v>
      </c>
      <c r="V20" s="98">
        <f t="shared" si="1"/>
        <v>20500</v>
      </c>
      <c r="W20" s="78">
        <f t="shared" si="1"/>
        <v>0</v>
      </c>
      <c r="X20" s="77">
        <f t="shared" si="1"/>
        <v>0</v>
      </c>
      <c r="Y20" s="98">
        <f t="shared" si="1"/>
        <v>1850</v>
      </c>
      <c r="Z20" s="78">
        <f t="shared" si="1"/>
        <v>0</v>
      </c>
      <c r="AA20" s="77">
        <f t="shared" si="1"/>
        <v>0</v>
      </c>
      <c r="AB20" s="98">
        <f t="shared" si="1"/>
        <v>101750</v>
      </c>
      <c r="AC20" s="78">
        <f t="shared" si="1"/>
        <v>0</v>
      </c>
      <c r="AD20" s="77">
        <f t="shared" si="1"/>
        <v>0</v>
      </c>
      <c r="AE20" s="98">
        <f t="shared" si="1"/>
        <v>123489</v>
      </c>
      <c r="AF20" s="78">
        <f t="shared" si="1"/>
        <v>0</v>
      </c>
      <c r="AG20" s="77">
        <f t="shared" si="1"/>
        <v>0</v>
      </c>
      <c r="AH20" s="98">
        <f t="shared" si="1"/>
        <v>2000</v>
      </c>
      <c r="AI20" s="78">
        <f t="shared" si="1"/>
        <v>0</v>
      </c>
      <c r="AJ20" s="77">
        <f t="shared" si="1"/>
        <v>0</v>
      </c>
      <c r="AK20" s="98">
        <f t="shared" si="1"/>
        <v>305133.47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21876.42</v>
      </c>
      <c r="BJ20" s="78">
        <f t="shared" si="1"/>
        <v>0</v>
      </c>
      <c r="BK20" s="77">
        <f t="shared" si="1"/>
        <v>0</v>
      </c>
      <c r="BL20" s="98">
        <f t="shared" si="1"/>
        <v>1904.09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1259216.28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6700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151369.41</v>
      </c>
      <c r="AF24" s="89">
        <v>0</v>
      </c>
      <c r="AG24" s="101"/>
      <c r="AH24" s="97">
        <v>0</v>
      </c>
      <c r="AI24" s="89">
        <v>0</v>
      </c>
      <c r="AJ24" s="101"/>
      <c r="AK24" s="97">
        <v>500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158569.41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0</v>
      </c>
      <c r="AR25" s="89">
        <v>0</v>
      </c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8000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12455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20455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14700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12455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151369.41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179024.41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25638.51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25638.51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25638.51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25638.51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386634.36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386634.36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13354.3</v>
      </c>
      <c r="BS50" s="89">
        <v>0</v>
      </c>
      <c r="BT50" s="101"/>
      <c r="BU50" s="76"/>
      <c r="BV50" s="85">
        <f t="shared" si="9"/>
        <v>13354.3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399988.66</v>
      </c>
      <c r="BS51" s="78">
        <f>BS49+BS50</f>
        <v>0</v>
      </c>
      <c r="BT51" s="77">
        <f>BT49+BT50</f>
        <v>0</v>
      </c>
      <c r="BU51" s="85"/>
      <c r="BV51" s="85">
        <f>BV49+BV50</f>
        <v>399988.66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534385.25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47034</v>
      </c>
      <c r="K53" s="86">
        <f t="shared" si="11"/>
        <v>0</v>
      </c>
      <c r="L53" s="86">
        <f t="shared" si="11"/>
        <v>0</v>
      </c>
      <c r="M53" s="86">
        <f t="shared" si="11"/>
        <v>67711.2</v>
      </c>
      <c r="N53" s="86">
        <f t="shared" si="11"/>
        <v>0</v>
      </c>
      <c r="O53" s="86">
        <f t="shared" si="11"/>
        <v>0</v>
      </c>
      <c r="P53" s="86">
        <f t="shared" si="11"/>
        <v>25032.85</v>
      </c>
      <c r="Q53" s="86">
        <f t="shared" si="11"/>
        <v>0</v>
      </c>
      <c r="R53" s="86">
        <f t="shared" si="11"/>
        <v>0</v>
      </c>
      <c r="S53" s="86">
        <f t="shared" si="11"/>
        <v>21250</v>
      </c>
      <c r="T53" s="86">
        <f t="shared" si="11"/>
        <v>0</v>
      </c>
      <c r="U53" s="86">
        <f t="shared" si="11"/>
        <v>0</v>
      </c>
      <c r="V53" s="86">
        <f t="shared" si="11"/>
        <v>20500</v>
      </c>
      <c r="W53" s="86">
        <f t="shared" si="11"/>
        <v>0</v>
      </c>
      <c r="X53" s="86">
        <f t="shared" si="11"/>
        <v>0</v>
      </c>
      <c r="Y53" s="86">
        <f t="shared" si="11"/>
        <v>14305</v>
      </c>
      <c r="Z53" s="86">
        <f t="shared" si="11"/>
        <v>0</v>
      </c>
      <c r="AA53" s="86">
        <f t="shared" si="11"/>
        <v>0</v>
      </c>
      <c r="AB53" s="86">
        <f t="shared" si="11"/>
        <v>101750</v>
      </c>
      <c r="AC53" s="86">
        <f t="shared" si="11"/>
        <v>0</v>
      </c>
      <c r="AD53" s="86">
        <f t="shared" si="11"/>
        <v>0</v>
      </c>
      <c r="AE53" s="86">
        <f t="shared" si="11"/>
        <v>274858.41000000003</v>
      </c>
      <c r="AF53" s="86">
        <f t="shared" si="11"/>
        <v>0</v>
      </c>
      <c r="AG53" s="86">
        <f t="shared" si="11"/>
        <v>0</v>
      </c>
      <c r="AH53" s="86">
        <f t="shared" si="11"/>
        <v>2000</v>
      </c>
      <c r="AI53" s="86">
        <f t="shared" si="11"/>
        <v>0</v>
      </c>
      <c r="AJ53" s="86">
        <f t="shared" si="11"/>
        <v>0</v>
      </c>
      <c r="AK53" s="86">
        <f t="shared" si="11"/>
        <v>305633.47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21876.42</v>
      </c>
      <c r="BJ53" s="86">
        <f t="shared" si="11"/>
        <v>0</v>
      </c>
      <c r="BK53" s="86">
        <f t="shared" si="11"/>
        <v>0</v>
      </c>
      <c r="BL53" s="86">
        <f t="shared" si="11"/>
        <v>27542.6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399988.66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1863867.8599999999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237548.13</v>
      </c>
      <c r="E10" s="89">
        <v>0</v>
      </c>
      <c r="F10" s="90"/>
      <c r="G10" s="88"/>
      <c r="H10" s="89"/>
      <c r="I10" s="90"/>
      <c r="J10" s="97">
        <v>40659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13189</v>
      </c>
      <c r="AF10" s="89">
        <v>0</v>
      </c>
      <c r="AG10" s="90"/>
      <c r="AH10" s="91"/>
      <c r="AI10" s="89"/>
      <c r="AJ10" s="90"/>
      <c r="AK10" s="91">
        <v>31542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322938.13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20000</v>
      </c>
      <c r="E11" s="89">
        <v>0</v>
      </c>
      <c r="F11" s="90"/>
      <c r="G11" s="88"/>
      <c r="H11" s="89"/>
      <c r="I11" s="90"/>
      <c r="J11" s="97">
        <v>425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1200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21625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208188.12</v>
      </c>
      <c r="E12" s="89">
        <v>0</v>
      </c>
      <c r="F12" s="90"/>
      <c r="G12" s="88"/>
      <c r="H12" s="89"/>
      <c r="I12" s="90"/>
      <c r="J12" s="97">
        <v>5950</v>
      </c>
      <c r="K12" s="89">
        <v>0</v>
      </c>
      <c r="L12" s="101"/>
      <c r="M12" s="91">
        <v>22450</v>
      </c>
      <c r="N12" s="89">
        <v>0</v>
      </c>
      <c r="O12" s="90"/>
      <c r="P12" s="91">
        <v>13721.09</v>
      </c>
      <c r="Q12" s="89">
        <v>0</v>
      </c>
      <c r="R12" s="90"/>
      <c r="S12" s="91">
        <v>17250</v>
      </c>
      <c r="T12" s="89">
        <v>0</v>
      </c>
      <c r="U12" s="90"/>
      <c r="V12" s="91">
        <v>2500</v>
      </c>
      <c r="W12" s="89">
        <v>0</v>
      </c>
      <c r="X12" s="90"/>
      <c r="Y12" s="91">
        <v>0</v>
      </c>
      <c r="Z12" s="89">
        <v>0</v>
      </c>
      <c r="AA12" s="90"/>
      <c r="AB12" s="91">
        <v>5150</v>
      </c>
      <c r="AC12" s="89">
        <v>0</v>
      </c>
      <c r="AD12" s="90"/>
      <c r="AE12" s="91">
        <v>82100</v>
      </c>
      <c r="AF12" s="89">
        <v>0</v>
      </c>
      <c r="AG12" s="90"/>
      <c r="AH12" s="91">
        <v>2000</v>
      </c>
      <c r="AI12" s="89">
        <v>0</v>
      </c>
      <c r="AJ12" s="90"/>
      <c r="AK12" s="91">
        <v>47650</v>
      </c>
      <c r="AL12" s="89">
        <v>0</v>
      </c>
      <c r="AM12" s="90"/>
      <c r="AN12" s="91">
        <v>0</v>
      </c>
      <c r="AO12" s="89">
        <v>0</v>
      </c>
      <c r="AP12" s="90"/>
      <c r="AQ12" s="91"/>
      <c r="AR12" s="89"/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406959.20999999996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37949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45261.2</v>
      </c>
      <c r="N13" s="89">
        <v>0</v>
      </c>
      <c r="O13" s="90"/>
      <c r="P13" s="91">
        <v>11311.76</v>
      </c>
      <c r="Q13" s="89">
        <v>0</v>
      </c>
      <c r="R13" s="90"/>
      <c r="S13" s="91">
        <v>4000</v>
      </c>
      <c r="T13" s="89">
        <v>0</v>
      </c>
      <c r="U13" s="90"/>
      <c r="V13" s="91">
        <v>18000</v>
      </c>
      <c r="W13" s="89">
        <v>0</v>
      </c>
      <c r="X13" s="90"/>
      <c r="Y13" s="91">
        <v>1850</v>
      </c>
      <c r="Z13" s="89">
        <v>0</v>
      </c>
      <c r="AA13" s="90"/>
      <c r="AB13" s="91">
        <v>96000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211541.47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>
        <v>0</v>
      </c>
      <c r="AU13" s="89">
        <v>0</v>
      </c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425913.43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1655.69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1655.69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600</v>
      </c>
      <c r="AC19" s="89">
        <v>0</v>
      </c>
      <c r="AD19" s="101"/>
      <c r="AE19" s="97">
        <v>3000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21876.42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40476.42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518685.25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47034</v>
      </c>
      <c r="K20" s="78">
        <f t="shared" si="1"/>
        <v>0</v>
      </c>
      <c r="L20" s="77">
        <f t="shared" si="1"/>
        <v>0</v>
      </c>
      <c r="M20" s="98">
        <f t="shared" si="1"/>
        <v>67711.2</v>
      </c>
      <c r="N20" s="78">
        <f t="shared" si="1"/>
        <v>0</v>
      </c>
      <c r="O20" s="77">
        <f t="shared" si="1"/>
        <v>0</v>
      </c>
      <c r="P20" s="98">
        <f t="shared" si="1"/>
        <v>25032.85</v>
      </c>
      <c r="Q20" s="78">
        <f t="shared" si="1"/>
        <v>0</v>
      </c>
      <c r="R20" s="77">
        <f t="shared" si="1"/>
        <v>0</v>
      </c>
      <c r="S20" s="98">
        <f t="shared" si="1"/>
        <v>21250</v>
      </c>
      <c r="T20" s="78">
        <f t="shared" si="1"/>
        <v>0</v>
      </c>
      <c r="U20" s="77">
        <f t="shared" si="1"/>
        <v>0</v>
      </c>
      <c r="V20" s="98">
        <f t="shared" si="1"/>
        <v>20500</v>
      </c>
      <c r="W20" s="78">
        <f t="shared" si="1"/>
        <v>0</v>
      </c>
      <c r="X20" s="77">
        <f t="shared" si="1"/>
        <v>0</v>
      </c>
      <c r="Y20" s="98">
        <f t="shared" si="1"/>
        <v>1850</v>
      </c>
      <c r="Z20" s="78">
        <f t="shared" si="1"/>
        <v>0</v>
      </c>
      <c r="AA20" s="77">
        <f t="shared" si="1"/>
        <v>0</v>
      </c>
      <c r="AB20" s="98">
        <f t="shared" si="1"/>
        <v>101750</v>
      </c>
      <c r="AC20" s="78">
        <f t="shared" si="1"/>
        <v>0</v>
      </c>
      <c r="AD20" s="77">
        <f t="shared" si="1"/>
        <v>0</v>
      </c>
      <c r="AE20" s="98">
        <f t="shared" si="1"/>
        <v>99489</v>
      </c>
      <c r="AF20" s="78">
        <f t="shared" si="1"/>
        <v>0</v>
      </c>
      <c r="AG20" s="77">
        <f t="shared" si="1"/>
        <v>0</v>
      </c>
      <c r="AH20" s="98">
        <f t="shared" si="1"/>
        <v>2000</v>
      </c>
      <c r="AI20" s="78">
        <f t="shared" si="1"/>
        <v>0</v>
      </c>
      <c r="AJ20" s="77">
        <f t="shared" si="1"/>
        <v>0</v>
      </c>
      <c r="AK20" s="98">
        <f t="shared" si="1"/>
        <v>290733.47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21876.42</v>
      </c>
      <c r="BJ20" s="78">
        <f t="shared" si="1"/>
        <v>0</v>
      </c>
      <c r="BK20" s="77">
        <f t="shared" si="1"/>
        <v>0</v>
      </c>
      <c r="BL20" s="98">
        <f t="shared" si="1"/>
        <v>1655.69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1219567.88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6700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188716.94</v>
      </c>
      <c r="AF24" s="89">
        <v>0</v>
      </c>
      <c r="AG24" s="101"/>
      <c r="AH24" s="97">
        <v>0</v>
      </c>
      <c r="AI24" s="89">
        <v>0</v>
      </c>
      <c r="AJ24" s="101"/>
      <c r="AK24" s="97">
        <v>500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195916.94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0</v>
      </c>
      <c r="AR25" s="89">
        <v>0</v>
      </c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8000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12455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20455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14700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12455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188716.94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216371.94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25886.91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25886.91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25886.91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25886.91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386634.36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386634.36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13354.3</v>
      </c>
      <c r="BS50" s="89">
        <v>0</v>
      </c>
      <c r="BT50" s="101"/>
      <c r="BU50" s="76"/>
      <c r="BV50" s="85">
        <f t="shared" si="9"/>
        <v>13354.3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399988.66</v>
      </c>
      <c r="BS51" s="78">
        <f>BS49+BS50</f>
        <v>0</v>
      </c>
      <c r="BT51" s="77">
        <f>BT49+BT50</f>
        <v>0</v>
      </c>
      <c r="BU51" s="85"/>
      <c r="BV51" s="85">
        <f>BV49+BV50</f>
        <v>399988.66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533385.25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47034</v>
      </c>
      <c r="K53" s="86">
        <f t="shared" si="11"/>
        <v>0</v>
      </c>
      <c r="L53" s="86">
        <f t="shared" si="11"/>
        <v>0</v>
      </c>
      <c r="M53" s="86">
        <f t="shared" si="11"/>
        <v>67711.2</v>
      </c>
      <c r="N53" s="86">
        <f t="shared" si="11"/>
        <v>0</v>
      </c>
      <c r="O53" s="86">
        <f t="shared" si="11"/>
        <v>0</v>
      </c>
      <c r="P53" s="86">
        <f t="shared" si="11"/>
        <v>25032.85</v>
      </c>
      <c r="Q53" s="86">
        <f t="shared" si="11"/>
        <v>0</v>
      </c>
      <c r="R53" s="86">
        <f t="shared" si="11"/>
        <v>0</v>
      </c>
      <c r="S53" s="86">
        <f t="shared" si="11"/>
        <v>21250</v>
      </c>
      <c r="T53" s="86">
        <f t="shared" si="11"/>
        <v>0</v>
      </c>
      <c r="U53" s="86">
        <f t="shared" si="11"/>
        <v>0</v>
      </c>
      <c r="V53" s="86">
        <f t="shared" si="11"/>
        <v>20500</v>
      </c>
      <c r="W53" s="86">
        <f t="shared" si="11"/>
        <v>0</v>
      </c>
      <c r="X53" s="86">
        <f t="shared" si="11"/>
        <v>0</v>
      </c>
      <c r="Y53" s="86">
        <f t="shared" si="11"/>
        <v>14305</v>
      </c>
      <c r="Z53" s="86">
        <f t="shared" si="11"/>
        <v>0</v>
      </c>
      <c r="AA53" s="86">
        <f t="shared" si="11"/>
        <v>0</v>
      </c>
      <c r="AB53" s="86">
        <f t="shared" si="11"/>
        <v>101750</v>
      </c>
      <c r="AC53" s="86">
        <f t="shared" si="11"/>
        <v>0</v>
      </c>
      <c r="AD53" s="86">
        <f t="shared" si="11"/>
        <v>0</v>
      </c>
      <c r="AE53" s="86">
        <f t="shared" si="11"/>
        <v>288205.94</v>
      </c>
      <c r="AF53" s="86">
        <f t="shared" si="11"/>
        <v>0</v>
      </c>
      <c r="AG53" s="86">
        <f t="shared" si="11"/>
        <v>0</v>
      </c>
      <c r="AH53" s="86">
        <f t="shared" si="11"/>
        <v>2000</v>
      </c>
      <c r="AI53" s="86">
        <f t="shared" si="11"/>
        <v>0</v>
      </c>
      <c r="AJ53" s="86">
        <f t="shared" si="11"/>
        <v>0</v>
      </c>
      <c r="AK53" s="86">
        <f t="shared" si="11"/>
        <v>291233.47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21876.42</v>
      </c>
      <c r="BJ53" s="86">
        <f t="shared" si="11"/>
        <v>0</v>
      </c>
      <c r="BK53" s="86">
        <f t="shared" si="11"/>
        <v>0</v>
      </c>
      <c r="BL53" s="86">
        <f t="shared" si="11"/>
        <v>27542.6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399988.66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1861815.3899999997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2022-04-27T07:05:33Z</dcterms:modified>
  <cp:category/>
  <cp:version/>
  <cp:contentType/>
  <cp:contentStatus/>
</cp:coreProperties>
</file>