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<sst xmlns="http://schemas.openxmlformats.org/spreadsheetml/2006/main" count="870" uniqueCount="151">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</sst>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52147.02</v>
      </c>
      <c r="E5" s="38"/>
    </row>
    <row r="6" spans="2:5" ht="15">
      <c r="B6" s="8"/>
      <c r="C6" s="5" t="s">
        <v>5</v>
      </c>
      <c r="D6" s="39">
        <v>1922525.12</v>
      </c>
      <c r="E6" s="40"/>
    </row>
    <row r="7" spans="2:5" ht="15">
      <c r="B7" s="8"/>
      <c r="C7" s="5" t="s">
        <v>6</v>
      </c>
      <c r="D7" s="39">
        <v>122000.00000000003</v>
      </c>
      <c r="E7" s="40"/>
    </row>
    <row r="8" spans="2:5" ht="15.75" thickBot="1">
      <c r="B8" s="9"/>
      <c r="C8" s="6" t="s">
        <v>7</v>
      </c>
      <c r="D8" s="41"/>
      <c r="E8" s="42">
        <v>4323302.53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335250</v>
      </c>
      <c r="E10" s="45">
        <v>506922.21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183616.26</v>
      </c>
      <c r="E14" s="45">
        <v>183616.26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518866.26</v>
      </c>
      <c r="E16" s="51">
        <f>E10+E11+E12+E13+E14+E15</f>
        <v>690538.47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1390475.55</v>
      </c>
      <c r="E18" s="45">
        <v>1390475.55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1390475.55</v>
      </c>
      <c r="E23" s="51">
        <f>E18+E19+E20+E21+E22</f>
        <v>1390475.55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81703.10999999999</v>
      </c>
      <c r="E25" s="45">
        <v>93630.81000000001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>
        <v>2371.27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>
        <v>70375.13</v>
      </c>
    </row>
    <row r="30" spans="2:5" ht="15.75" thickBot="1">
      <c r="B30" s="16">
        <v>30000</v>
      </c>
      <c r="C30" s="15" t="s">
        <v>32</v>
      </c>
      <c r="D30" s="48">
        <f>D25+D26+D27+D28+D29</f>
        <v>139940.37</v>
      </c>
      <c r="E30" s="51">
        <f>E25+E26+E27+E28+E29</f>
        <v>166377.21000000002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2903556.4099999997</v>
      </c>
      <c r="E34" s="45">
        <v>3154448.71</v>
      </c>
    </row>
    <row r="35" spans="2:5" ht="15">
      <c r="B35" s="13">
        <v>40400</v>
      </c>
      <c r="C35" s="54" t="s">
        <v>38</v>
      </c>
      <c r="D35" s="39">
        <v>48640</v>
      </c>
      <c r="E35" s="45">
        <v>49390</v>
      </c>
    </row>
    <row r="36" spans="2:5" ht="15">
      <c r="B36" s="13">
        <v>40500</v>
      </c>
      <c r="C36" s="54" t="s">
        <v>39</v>
      </c>
      <c r="D36" s="49">
        <v>32000</v>
      </c>
      <c r="E36" s="50">
        <v>32000</v>
      </c>
    </row>
    <row r="37" spans="2:5" ht="15.75" thickBot="1">
      <c r="B37" s="16">
        <v>40000</v>
      </c>
      <c r="C37" s="15" t="s">
        <v>40</v>
      </c>
      <c r="D37" s="48">
        <f>D32+D33+D34+D35+D36</f>
        <v>2984196.4099999997</v>
      </c>
      <c r="E37" s="51">
        <f>E32+E33+E34+E35+E36</f>
        <v>3235838.71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328308.58999999997</v>
      </c>
      <c r="E54" s="45">
        <v>343531.21</v>
      </c>
    </row>
    <row r="55" spans="2:5" ht="15">
      <c r="B55" s="13">
        <v>90200</v>
      </c>
      <c r="C55" s="54" t="s">
        <v>62</v>
      </c>
      <c r="D55" s="61">
        <v>52481.119999999995</v>
      </c>
      <c r="E55" s="62">
        <v>53230.119999999995</v>
      </c>
    </row>
    <row r="56" spans="2:5" ht="15.75" thickBot="1">
      <c r="B56" s="16">
        <v>90000</v>
      </c>
      <c r="C56" s="15" t="s">
        <v>63</v>
      </c>
      <c r="D56" s="48">
        <f>D54+D55</f>
        <v>380789.70999999996</v>
      </c>
      <c r="E56" s="51">
        <f>E54+E55</f>
        <v>396761.33</v>
      </c>
    </row>
    <row r="57" spans="2:5" ht="16.5" thickBot="1" thickTop="1">
      <c r="B57" s="109" t="s">
        <v>64</v>
      </c>
      <c r="C57" s="110"/>
      <c r="D57" s="52">
        <f>D16+D23+D30+D37+D43+D49+D52+D56</f>
        <v>5414268.3</v>
      </c>
      <c r="E57" s="55">
        <f>E16+E23+E30+E37+E43+E49+E52+E56</f>
        <v>5879991.27</v>
      </c>
    </row>
    <row r="58" spans="2:5" ht="16.5" thickBot="1" thickTop="1">
      <c r="B58" s="109" t="s">
        <v>65</v>
      </c>
      <c r="C58" s="110"/>
      <c r="D58" s="52">
        <f>D57+D5+D6+D7+D8</f>
        <v>7510940.4399999995</v>
      </c>
      <c r="E58" s="55">
        <f>E57+E5+E6+E7+E8</f>
        <v>10203293.8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335250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183616.26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518866.26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1202193.8800000001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1202193.8800000001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79703.10999999999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137940.37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1113602.07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1148602.07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328308.58999999997</v>
      </c>
      <c r="E54" s="45"/>
    </row>
    <row r="55" spans="2:5" ht="15">
      <c r="B55" s="13">
        <v>90200</v>
      </c>
      <c r="C55" s="54" t="s">
        <v>62</v>
      </c>
      <c r="D55" s="61">
        <v>52481.119999999995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3388392.29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3388392.29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335250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183616.26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518866.26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1163827.65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1163827.65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79703.10999999999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137940.37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220502.64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255502.64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328308.58999999997</v>
      </c>
      <c r="E54" s="45"/>
    </row>
    <row r="55" spans="2:5" ht="15">
      <c r="B55" s="13">
        <v>90200</v>
      </c>
      <c r="C55" s="54" t="s">
        <v>62</v>
      </c>
      <c r="D55" s="61">
        <v>52481.119999999995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2456926.63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2456926.63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396216.23</v>
      </c>
      <c r="E10" s="89">
        <v>0</v>
      </c>
      <c r="F10" s="90">
        <v>470288.68999999994</v>
      </c>
      <c r="G10" s="88"/>
      <c r="H10" s="89"/>
      <c r="I10" s="90"/>
      <c r="J10" s="97">
        <v>30900</v>
      </c>
      <c r="K10" s="89">
        <v>0</v>
      </c>
      <c r="L10" s="101">
        <v>31169.8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37350</v>
      </c>
      <c r="AL10" s="89">
        <v>0</v>
      </c>
      <c r="AM10" s="90">
        <v>37608.86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464466.23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539067.35</v>
      </c>
    </row>
    <row r="11" spans="2:76" ht="15">
      <c r="B11" s="13">
        <v>102</v>
      </c>
      <c r="C11" s="25" t="s">
        <v>92</v>
      </c>
      <c r="D11" s="88">
        <v>30676.46</v>
      </c>
      <c r="E11" s="89">
        <v>0</v>
      </c>
      <c r="F11" s="90">
        <v>39317.119999999995</v>
      </c>
      <c r="G11" s="88"/>
      <c r="H11" s="89"/>
      <c r="I11" s="90"/>
      <c r="J11" s="97">
        <v>2100</v>
      </c>
      <c r="K11" s="89">
        <v>0</v>
      </c>
      <c r="L11" s="101">
        <v>2177.52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2600</v>
      </c>
      <c r="AL11" s="89">
        <v>0</v>
      </c>
      <c r="AM11" s="90">
        <v>2673.16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35376.46</v>
      </c>
      <c r="BW11" s="77">
        <f t="shared" si="1"/>
        <v>0</v>
      </c>
      <c r="BX11" s="79">
        <f t="shared" si="2"/>
        <v>44167.79999999999</v>
      </c>
    </row>
    <row r="12" spans="2:76" ht="15">
      <c r="B12" s="13">
        <v>103</v>
      </c>
      <c r="C12" s="25" t="s">
        <v>93</v>
      </c>
      <c r="D12" s="88">
        <v>362050.46</v>
      </c>
      <c r="E12" s="89">
        <v>0</v>
      </c>
      <c r="F12" s="90">
        <v>391479.4</v>
      </c>
      <c r="G12" s="88"/>
      <c r="H12" s="89"/>
      <c r="I12" s="90"/>
      <c r="J12" s="97">
        <v>1750</v>
      </c>
      <c r="K12" s="89">
        <v>0</v>
      </c>
      <c r="L12" s="101">
        <v>1750</v>
      </c>
      <c r="M12" s="91">
        <v>103880</v>
      </c>
      <c r="N12" s="89">
        <v>0</v>
      </c>
      <c r="O12" s="90">
        <v>109109.07000000002</v>
      </c>
      <c r="P12" s="91">
        <v>35992.21</v>
      </c>
      <c r="Q12" s="89">
        <v>0</v>
      </c>
      <c r="R12" s="90">
        <v>50691.17</v>
      </c>
      <c r="S12" s="91">
        <v>15152.63</v>
      </c>
      <c r="T12" s="89">
        <v>0</v>
      </c>
      <c r="U12" s="90">
        <v>18314.56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250813.69</v>
      </c>
      <c r="AC12" s="89">
        <v>0</v>
      </c>
      <c r="AD12" s="90">
        <v>492049.4</v>
      </c>
      <c r="AE12" s="91">
        <v>99696.62</v>
      </c>
      <c r="AF12" s="89">
        <v>0</v>
      </c>
      <c r="AG12" s="90">
        <v>115024</v>
      </c>
      <c r="AH12" s="91">
        <v>10807</v>
      </c>
      <c r="AI12" s="89">
        <v>0</v>
      </c>
      <c r="AJ12" s="90">
        <v>13423.9</v>
      </c>
      <c r="AK12" s="91">
        <v>103950.17</v>
      </c>
      <c r="AL12" s="89">
        <v>0</v>
      </c>
      <c r="AM12" s="90">
        <v>243621.72999999998</v>
      </c>
      <c r="AN12" s="91"/>
      <c r="AO12" s="89"/>
      <c r="AP12" s="90"/>
      <c r="AQ12" s="91">
        <v>3758.23</v>
      </c>
      <c r="AR12" s="89">
        <v>0</v>
      </c>
      <c r="AS12" s="90">
        <v>4522.57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987851.01</v>
      </c>
      <c r="BW12" s="77">
        <f t="shared" si="1"/>
        <v>0</v>
      </c>
      <c r="BX12" s="79">
        <f t="shared" si="2"/>
        <v>1439985.8</v>
      </c>
    </row>
    <row r="13" spans="2:76" ht="15">
      <c r="B13" s="13">
        <v>104</v>
      </c>
      <c r="C13" s="25" t="s">
        <v>19</v>
      </c>
      <c r="D13" s="88">
        <v>9301.460000000001</v>
      </c>
      <c r="E13" s="89">
        <v>0</v>
      </c>
      <c r="F13" s="90">
        <v>22901.56</v>
      </c>
      <c r="G13" s="88"/>
      <c r="H13" s="89"/>
      <c r="I13" s="90"/>
      <c r="J13" s="97"/>
      <c r="K13" s="89"/>
      <c r="L13" s="101"/>
      <c r="M13" s="91">
        <v>27122.27</v>
      </c>
      <c r="N13" s="89">
        <v>0</v>
      </c>
      <c r="O13" s="90">
        <v>28730.72</v>
      </c>
      <c r="P13" s="91">
        <v>14398.28</v>
      </c>
      <c r="Q13" s="89">
        <v>0</v>
      </c>
      <c r="R13" s="90">
        <v>19496.56</v>
      </c>
      <c r="S13" s="91">
        <v>3505.11</v>
      </c>
      <c r="T13" s="89">
        <v>0</v>
      </c>
      <c r="U13" s="90">
        <v>6362.41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23565.29</v>
      </c>
      <c r="AE13" s="91"/>
      <c r="AF13" s="89"/>
      <c r="AG13" s="90"/>
      <c r="AH13" s="91">
        <v>3098.74</v>
      </c>
      <c r="AI13" s="89">
        <v>0</v>
      </c>
      <c r="AJ13" s="90">
        <v>6098.74</v>
      </c>
      <c r="AK13" s="91">
        <v>378872.51</v>
      </c>
      <c r="AL13" s="89">
        <v>0</v>
      </c>
      <c r="AM13" s="90">
        <v>542342.98</v>
      </c>
      <c r="AN13" s="91"/>
      <c r="AO13" s="89"/>
      <c r="AP13" s="90"/>
      <c r="AQ13" s="91">
        <v>41.32</v>
      </c>
      <c r="AR13" s="89">
        <v>0</v>
      </c>
      <c r="AS13" s="90">
        <v>41.32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436339.69</v>
      </c>
      <c r="BW13" s="77">
        <f t="shared" si="1"/>
        <v>0</v>
      </c>
      <c r="BX13" s="79">
        <f t="shared" si="2"/>
        <v>649539.58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9708.87</v>
      </c>
      <c r="BM16" s="89">
        <v>0</v>
      </c>
      <c r="BN16" s="90">
        <v>9708.87</v>
      </c>
      <c r="BO16" s="91"/>
      <c r="BP16" s="89"/>
      <c r="BQ16" s="90"/>
      <c r="BR16" s="97"/>
      <c r="BS16" s="89"/>
      <c r="BT16" s="101"/>
      <c r="BU16" s="76"/>
      <c r="BV16" s="85">
        <f t="shared" si="0"/>
        <v>9708.87</v>
      </c>
      <c r="BW16" s="77">
        <f t="shared" si="1"/>
        <v>0</v>
      </c>
      <c r="BX16" s="79">
        <f t="shared" si="2"/>
        <v>9708.87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18241.59</v>
      </c>
      <c r="E19" s="89">
        <v>0</v>
      </c>
      <c r="F19" s="90">
        <v>20146.03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29829.75</v>
      </c>
      <c r="Z19" s="89">
        <v>0</v>
      </c>
      <c r="AA19" s="101">
        <v>31043.55</v>
      </c>
      <c r="AB19" s="97"/>
      <c r="AC19" s="89"/>
      <c r="AD19" s="101"/>
      <c r="AE19" s="97">
        <v>0</v>
      </c>
      <c r="AF19" s="89">
        <v>0</v>
      </c>
      <c r="AG19" s="101">
        <v>181.49</v>
      </c>
      <c r="AH19" s="97">
        <v>0</v>
      </c>
      <c r="AI19" s="89">
        <v>0</v>
      </c>
      <c r="AJ19" s="101">
        <v>280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87343.63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135414.97</v>
      </c>
      <c r="BW19" s="77">
        <f t="shared" si="1"/>
        <v>0</v>
      </c>
      <c r="BX19" s="79">
        <f t="shared" si="2"/>
        <v>51651.07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816486.2</v>
      </c>
      <c r="E20" s="78">
        <f t="shared" si="3"/>
        <v>0</v>
      </c>
      <c r="F20" s="79">
        <f t="shared" si="3"/>
        <v>944132.8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34750</v>
      </c>
      <c r="K20" s="78">
        <f t="shared" si="3"/>
        <v>0</v>
      </c>
      <c r="L20" s="77">
        <f t="shared" si="3"/>
        <v>35097.32</v>
      </c>
      <c r="M20" s="98">
        <f t="shared" si="3"/>
        <v>131002.27</v>
      </c>
      <c r="N20" s="78">
        <f t="shared" si="3"/>
        <v>0</v>
      </c>
      <c r="O20" s="77">
        <f t="shared" si="3"/>
        <v>137839.79000000004</v>
      </c>
      <c r="P20" s="98">
        <f t="shared" si="3"/>
        <v>50390.49</v>
      </c>
      <c r="Q20" s="78">
        <f t="shared" si="3"/>
        <v>0</v>
      </c>
      <c r="R20" s="77">
        <f t="shared" si="3"/>
        <v>70187.73</v>
      </c>
      <c r="S20" s="98">
        <f t="shared" si="3"/>
        <v>18657.739999999998</v>
      </c>
      <c r="T20" s="78">
        <f t="shared" si="3"/>
        <v>0</v>
      </c>
      <c r="U20" s="77">
        <f t="shared" si="3"/>
        <v>24676.97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29829.75</v>
      </c>
      <c r="Z20" s="78">
        <f t="shared" si="3"/>
        <v>0</v>
      </c>
      <c r="AA20" s="77">
        <f t="shared" si="3"/>
        <v>31043.55</v>
      </c>
      <c r="AB20" s="98">
        <f t="shared" si="3"/>
        <v>250813.69</v>
      </c>
      <c r="AC20" s="78">
        <f t="shared" si="3"/>
        <v>0</v>
      </c>
      <c r="AD20" s="77">
        <f t="shared" si="3"/>
        <v>515614.69</v>
      </c>
      <c r="AE20" s="98">
        <f t="shared" si="3"/>
        <v>99696.62</v>
      </c>
      <c r="AF20" s="78">
        <f t="shared" si="3"/>
        <v>0</v>
      </c>
      <c r="AG20" s="77">
        <f t="shared" si="3"/>
        <v>115205.49</v>
      </c>
      <c r="AH20" s="98">
        <f t="shared" si="3"/>
        <v>13905.74</v>
      </c>
      <c r="AI20" s="78">
        <f t="shared" si="3"/>
        <v>0</v>
      </c>
      <c r="AJ20" s="77">
        <f t="shared" si="3"/>
        <v>19802.64</v>
      </c>
      <c r="AK20" s="98">
        <f t="shared" si="3"/>
        <v>522772.68</v>
      </c>
      <c r="AL20" s="78">
        <f t="shared" si="3"/>
        <v>0</v>
      </c>
      <c r="AM20" s="77">
        <f t="shared" si="3"/>
        <v>826246.73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3799.55</v>
      </c>
      <c r="AR20" s="78">
        <f t="shared" si="3"/>
        <v>0</v>
      </c>
      <c r="AS20" s="77">
        <f t="shared" si="3"/>
        <v>4563.889999999999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87343.63</v>
      </c>
      <c r="BJ20" s="78">
        <f t="shared" si="3"/>
        <v>0</v>
      </c>
      <c r="BK20" s="77">
        <f t="shared" si="3"/>
        <v>0</v>
      </c>
      <c r="BL20" s="98">
        <f t="shared" si="3"/>
        <v>9708.87</v>
      </c>
      <c r="BM20" s="78">
        <f t="shared" si="3"/>
        <v>0</v>
      </c>
      <c r="BN20" s="77">
        <f t="shared" si="3"/>
        <v>9708.87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2069157.23</v>
      </c>
      <c r="BW20" s="77">
        <f>BW10+BW11+BW12+BW13+BW14+BW15+BW16+BW17+BW18+BW19</f>
        <v>0</v>
      </c>
      <c r="BX20" s="95">
        <f>BX10+BX11+BX12+BX13+BX14+BX15+BX16+BX17+BX18+BX19</f>
        <v>2734120.4699999997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271440.72</v>
      </c>
      <c r="E24" s="89">
        <v>0</v>
      </c>
      <c r="F24" s="90">
        <v>376236.23</v>
      </c>
      <c r="G24" s="88"/>
      <c r="H24" s="89"/>
      <c r="I24" s="90"/>
      <c r="J24" s="97"/>
      <c r="K24" s="89"/>
      <c r="L24" s="101"/>
      <c r="M24" s="97">
        <v>1512190.84</v>
      </c>
      <c r="N24" s="89">
        <v>0</v>
      </c>
      <c r="O24" s="101">
        <v>1681456.62</v>
      </c>
      <c r="P24" s="97">
        <v>255000</v>
      </c>
      <c r="Q24" s="89">
        <v>0</v>
      </c>
      <c r="R24" s="101">
        <v>265744.47</v>
      </c>
      <c r="S24" s="97">
        <v>35782.009999999995</v>
      </c>
      <c r="T24" s="89">
        <v>0</v>
      </c>
      <c r="U24" s="101">
        <v>59933.98</v>
      </c>
      <c r="V24" s="97">
        <v>0</v>
      </c>
      <c r="W24" s="89">
        <v>0</v>
      </c>
      <c r="X24" s="101">
        <v>180.37</v>
      </c>
      <c r="Y24" s="97">
        <v>99387.92</v>
      </c>
      <c r="Z24" s="89">
        <v>0</v>
      </c>
      <c r="AA24" s="101">
        <v>199032.68</v>
      </c>
      <c r="AB24" s="97">
        <v>662088.4499999998</v>
      </c>
      <c r="AC24" s="89">
        <v>0</v>
      </c>
      <c r="AD24" s="101">
        <v>998930.7399999999</v>
      </c>
      <c r="AE24" s="97">
        <v>415500</v>
      </c>
      <c r="AF24" s="89">
        <v>0</v>
      </c>
      <c r="AG24" s="101">
        <v>420754.69</v>
      </c>
      <c r="AH24" s="97">
        <v>1570690.02</v>
      </c>
      <c r="AI24" s="89">
        <v>0</v>
      </c>
      <c r="AJ24" s="101">
        <v>1590644.29</v>
      </c>
      <c r="AK24" s="97">
        <v>45000</v>
      </c>
      <c r="AL24" s="89">
        <v>0</v>
      </c>
      <c r="AM24" s="101">
        <v>55066.740000000005</v>
      </c>
      <c r="AN24" s="97"/>
      <c r="AO24" s="89"/>
      <c r="AP24" s="101"/>
      <c r="AQ24" s="97">
        <v>33640</v>
      </c>
      <c r="AR24" s="89">
        <v>0</v>
      </c>
      <c r="AS24" s="101">
        <v>33640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4900719.96</v>
      </c>
      <c r="BW24" s="77">
        <f t="shared" si="4"/>
        <v>0</v>
      </c>
      <c r="BX24" s="79">
        <f t="shared" si="4"/>
        <v>5681620.8100000005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23371.78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3811.71</v>
      </c>
      <c r="AL26" s="89">
        <v>0</v>
      </c>
      <c r="AM26" s="101">
        <v>9512.61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3811.71</v>
      </c>
      <c r="BW26" s="77">
        <f t="shared" si="4"/>
        <v>0</v>
      </c>
      <c r="BX26" s="79">
        <f t="shared" si="4"/>
        <v>32884.39</v>
      </c>
    </row>
    <row r="27" spans="2:76" ht="15">
      <c r="B27" s="13">
        <v>205</v>
      </c>
      <c r="C27" s="25" t="s">
        <v>107</v>
      </c>
      <c r="D27" s="88">
        <v>4953.22</v>
      </c>
      <c r="E27" s="89">
        <v>0</v>
      </c>
      <c r="F27" s="90">
        <v>9906.44</v>
      </c>
      <c r="G27" s="88"/>
      <c r="H27" s="89"/>
      <c r="I27" s="90"/>
      <c r="J27" s="97">
        <v>934.85</v>
      </c>
      <c r="K27" s="89">
        <v>0</v>
      </c>
      <c r="L27" s="101">
        <v>1869.7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97799.15</v>
      </c>
      <c r="Z27" s="89">
        <v>0</v>
      </c>
      <c r="AA27" s="101">
        <v>193598.3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20502.64</v>
      </c>
      <c r="AR27" s="89">
        <v>0</v>
      </c>
      <c r="AS27" s="101">
        <v>20502.64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124189.86</v>
      </c>
      <c r="BW27" s="77">
        <f t="shared" si="4"/>
        <v>0</v>
      </c>
      <c r="BX27" s="79">
        <f t="shared" si="4"/>
        <v>225877.08000000002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276393.93999999994</v>
      </c>
      <c r="E28" s="78">
        <f t="shared" si="5"/>
        <v>0</v>
      </c>
      <c r="F28" s="79">
        <f t="shared" si="5"/>
        <v>386142.67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934.85</v>
      </c>
      <c r="K28" s="78">
        <f t="shared" si="5"/>
        <v>0</v>
      </c>
      <c r="L28" s="77">
        <f t="shared" si="5"/>
        <v>1869.7</v>
      </c>
      <c r="M28" s="98">
        <f t="shared" si="5"/>
        <v>1512190.84</v>
      </c>
      <c r="N28" s="78">
        <f t="shared" si="5"/>
        <v>0</v>
      </c>
      <c r="O28" s="77">
        <f t="shared" si="5"/>
        <v>1681456.62</v>
      </c>
      <c r="P28" s="98">
        <f t="shared" si="5"/>
        <v>255000</v>
      </c>
      <c r="Q28" s="78">
        <f t="shared" si="5"/>
        <v>0</v>
      </c>
      <c r="R28" s="77">
        <f t="shared" si="5"/>
        <v>265744.47</v>
      </c>
      <c r="S28" s="98">
        <f t="shared" si="5"/>
        <v>35782.009999999995</v>
      </c>
      <c r="T28" s="78">
        <f t="shared" si="5"/>
        <v>0</v>
      </c>
      <c r="U28" s="77">
        <f t="shared" si="5"/>
        <v>59933.98</v>
      </c>
      <c r="V28" s="98">
        <f t="shared" si="5"/>
        <v>0</v>
      </c>
      <c r="W28" s="78">
        <f t="shared" si="5"/>
        <v>0</v>
      </c>
      <c r="X28" s="77">
        <f t="shared" si="5"/>
        <v>180.37</v>
      </c>
      <c r="Y28" s="98">
        <f t="shared" si="5"/>
        <v>197187.07</v>
      </c>
      <c r="Z28" s="78">
        <f t="shared" si="5"/>
        <v>0</v>
      </c>
      <c r="AA28" s="77">
        <f t="shared" si="5"/>
        <v>416002.76</v>
      </c>
      <c r="AB28" s="98">
        <f t="shared" si="5"/>
        <v>662088.4499999998</v>
      </c>
      <c r="AC28" s="78">
        <f t="shared" si="5"/>
        <v>0</v>
      </c>
      <c r="AD28" s="77">
        <f t="shared" si="5"/>
        <v>998930.7399999999</v>
      </c>
      <c r="AE28" s="98">
        <f t="shared" si="5"/>
        <v>415500</v>
      </c>
      <c r="AF28" s="78">
        <f t="shared" si="5"/>
        <v>0</v>
      </c>
      <c r="AG28" s="77">
        <f t="shared" si="5"/>
        <v>420754.69</v>
      </c>
      <c r="AH28" s="98">
        <f t="shared" si="5"/>
        <v>1570690.02</v>
      </c>
      <c r="AI28" s="78">
        <f t="shared" si="5"/>
        <v>0</v>
      </c>
      <c r="AJ28" s="77">
        <f aca="true" t="shared" si="6" ref="AJ28:BO28">AJ23+AJ24+AJ25+AJ26+AJ27</f>
        <v>1590644.29</v>
      </c>
      <c r="AK28" s="98">
        <f t="shared" si="6"/>
        <v>48811.71</v>
      </c>
      <c r="AL28" s="78">
        <f t="shared" si="6"/>
        <v>0</v>
      </c>
      <c r="AM28" s="77">
        <f t="shared" si="6"/>
        <v>64579.350000000006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54142.64</v>
      </c>
      <c r="AR28" s="78">
        <f t="shared" si="6"/>
        <v>0</v>
      </c>
      <c r="AS28" s="77">
        <f t="shared" si="6"/>
        <v>54142.64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5028721.53</v>
      </c>
      <c r="BW28" s="77">
        <f>BW23+BW24+BW25+BW26+BW27</f>
        <v>0</v>
      </c>
      <c r="BX28" s="95">
        <f>BX23+BX24+BX25+BX26+BX27</f>
        <v>5940382.28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32271.97</v>
      </c>
      <c r="BM40" s="89">
        <v>0</v>
      </c>
      <c r="BN40" s="101">
        <v>32271.97</v>
      </c>
      <c r="BO40" s="97"/>
      <c r="BP40" s="89"/>
      <c r="BQ40" s="101"/>
      <c r="BR40" s="97"/>
      <c r="BS40" s="89"/>
      <c r="BT40" s="101"/>
      <c r="BU40" s="76"/>
      <c r="BV40" s="85">
        <f t="shared" si="10"/>
        <v>32271.97</v>
      </c>
      <c r="BW40" s="77">
        <f t="shared" si="10"/>
        <v>0</v>
      </c>
      <c r="BX40" s="79">
        <f t="shared" si="10"/>
        <v>32271.97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32271.97</v>
      </c>
      <c r="BM42" s="78">
        <f t="shared" si="12"/>
        <v>0</v>
      </c>
      <c r="BN42" s="77">
        <f t="shared" si="12"/>
        <v>32271.97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32271.97</v>
      </c>
      <c r="BW42" s="77">
        <f>BW38+BW39+BW40+BW41</f>
        <v>0</v>
      </c>
      <c r="BX42" s="95">
        <f>BX38+BX39+BX40+BX41</f>
        <v>32271.97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328308.59</v>
      </c>
      <c r="BS49" s="89">
        <v>0</v>
      </c>
      <c r="BT49" s="101">
        <v>343157.59</v>
      </c>
      <c r="BU49" s="76"/>
      <c r="BV49" s="85">
        <f aca="true" t="shared" si="15" ref="BV49:BX50">D49+G49+J49+M49+P49+S49+V49+Y49+AB49+AE49+AH49+AK49+AN49+AQ49+AT49+AW49+AZ49+BC49+BF49+BI49+BL49+BO49+BR49</f>
        <v>328308.59</v>
      </c>
      <c r="BW49" s="77">
        <f t="shared" si="15"/>
        <v>0</v>
      </c>
      <c r="BX49" s="79">
        <f t="shared" si="15"/>
        <v>343157.59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52481.119999999995</v>
      </c>
      <c r="BS50" s="89">
        <v>0</v>
      </c>
      <c r="BT50" s="101">
        <v>59330.75</v>
      </c>
      <c r="BU50" s="76"/>
      <c r="BV50" s="85">
        <f t="shared" si="15"/>
        <v>52481.119999999995</v>
      </c>
      <c r="BW50" s="77">
        <f t="shared" si="15"/>
        <v>0</v>
      </c>
      <c r="BX50" s="79">
        <f t="shared" si="15"/>
        <v>59330.75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380789.71</v>
      </c>
      <c r="BS51" s="78">
        <f>BS49+BS50</f>
        <v>0</v>
      </c>
      <c r="BT51" s="77">
        <f>BT49+BT50</f>
        <v>402488.34</v>
      </c>
      <c r="BU51" s="85"/>
      <c r="BV51" s="85">
        <f>BV49+BV50</f>
        <v>380789.71</v>
      </c>
      <c r="BW51" s="77">
        <f>BW49+BW50</f>
        <v>0</v>
      </c>
      <c r="BX51" s="95">
        <f>BX49+BX50</f>
        <v>402488.34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1092880.14</v>
      </c>
      <c r="E53" s="86">
        <f t="shared" si="18"/>
        <v>0</v>
      </c>
      <c r="F53" s="86">
        <f t="shared" si="18"/>
        <v>1330275.47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35684.85</v>
      </c>
      <c r="K53" s="86">
        <f t="shared" si="18"/>
        <v>0</v>
      </c>
      <c r="L53" s="86">
        <f t="shared" si="18"/>
        <v>36967.02</v>
      </c>
      <c r="M53" s="86">
        <f t="shared" si="18"/>
        <v>1643193.11</v>
      </c>
      <c r="N53" s="86">
        <f t="shared" si="18"/>
        <v>0</v>
      </c>
      <c r="O53" s="86">
        <f t="shared" si="18"/>
        <v>1819296.4100000001</v>
      </c>
      <c r="P53" s="86">
        <f t="shared" si="18"/>
        <v>305390.49</v>
      </c>
      <c r="Q53" s="86">
        <f t="shared" si="18"/>
        <v>0</v>
      </c>
      <c r="R53" s="86">
        <f t="shared" si="18"/>
        <v>335932.19999999995</v>
      </c>
      <c r="S53" s="86">
        <f t="shared" si="18"/>
        <v>54439.74999999999</v>
      </c>
      <c r="T53" s="86">
        <f t="shared" si="18"/>
        <v>0</v>
      </c>
      <c r="U53" s="86">
        <f t="shared" si="18"/>
        <v>84610.95000000001</v>
      </c>
      <c r="V53" s="86">
        <f t="shared" si="18"/>
        <v>0</v>
      </c>
      <c r="W53" s="86">
        <f t="shared" si="18"/>
        <v>0</v>
      </c>
      <c r="X53" s="86">
        <f t="shared" si="18"/>
        <v>180.37</v>
      </c>
      <c r="Y53" s="86">
        <f t="shared" si="18"/>
        <v>227016.82</v>
      </c>
      <c r="Z53" s="86">
        <f t="shared" si="18"/>
        <v>0</v>
      </c>
      <c r="AA53" s="86">
        <f t="shared" si="18"/>
        <v>447046.31</v>
      </c>
      <c r="AB53" s="86">
        <f t="shared" si="18"/>
        <v>912902.1399999999</v>
      </c>
      <c r="AC53" s="86">
        <f t="shared" si="18"/>
        <v>0</v>
      </c>
      <c r="AD53" s="86">
        <f t="shared" si="18"/>
        <v>1514545.43</v>
      </c>
      <c r="AE53" s="86">
        <f t="shared" si="18"/>
        <v>515196.62</v>
      </c>
      <c r="AF53" s="86">
        <f t="shared" si="18"/>
        <v>0</v>
      </c>
      <c r="AG53" s="86">
        <f t="shared" si="18"/>
        <v>535960.18</v>
      </c>
      <c r="AH53" s="86">
        <f t="shared" si="18"/>
        <v>1584595.76</v>
      </c>
      <c r="AI53" s="86">
        <f t="shared" si="18"/>
        <v>0</v>
      </c>
      <c r="AJ53" s="86">
        <f aca="true" t="shared" si="19" ref="AJ53:BT53">AJ20+AJ28+AJ35+AJ42+AJ46+AJ51</f>
        <v>1610446.93</v>
      </c>
      <c r="AK53" s="86">
        <f t="shared" si="19"/>
        <v>571584.39</v>
      </c>
      <c r="AL53" s="86">
        <f t="shared" si="19"/>
        <v>0</v>
      </c>
      <c r="AM53" s="86">
        <f t="shared" si="19"/>
        <v>890826.08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57942.19</v>
      </c>
      <c r="AR53" s="86">
        <f t="shared" si="19"/>
        <v>0</v>
      </c>
      <c r="AS53" s="86">
        <f t="shared" si="19"/>
        <v>58706.53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87343.63</v>
      </c>
      <c r="BJ53" s="86">
        <f t="shared" si="19"/>
        <v>0</v>
      </c>
      <c r="BK53" s="86">
        <f t="shared" si="19"/>
        <v>0</v>
      </c>
      <c r="BL53" s="86">
        <f t="shared" si="19"/>
        <v>41980.840000000004</v>
      </c>
      <c r="BM53" s="86">
        <f t="shared" si="19"/>
        <v>0</v>
      </c>
      <c r="BN53" s="86">
        <f t="shared" si="19"/>
        <v>41980.840000000004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380789.71</v>
      </c>
      <c r="BS53" s="86">
        <f t="shared" si="19"/>
        <v>0</v>
      </c>
      <c r="BT53" s="86">
        <f t="shared" si="19"/>
        <v>402488.34</v>
      </c>
      <c r="BU53" s="86">
        <f>BU8</f>
        <v>0</v>
      </c>
      <c r="BV53" s="102">
        <f>BV8+BV20+BV28+BV35+BV42+BV46+BV51</f>
        <v>7510940.4399999995</v>
      </c>
      <c r="BW53" s="87">
        <f>BW20+BW28+BW35+BW42+BW46+BW51</f>
        <v>0</v>
      </c>
      <c r="BX53" s="87">
        <f>BX20+BX28+BX35+BX42+BX46+BX51</f>
        <v>9109263.06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396216.23</v>
      </c>
      <c r="E10" s="89">
        <v>0</v>
      </c>
      <c r="F10" s="90"/>
      <c r="G10" s="88"/>
      <c r="H10" s="89"/>
      <c r="I10" s="90"/>
      <c r="J10" s="97">
        <v>30900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37350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464466.23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30676.46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35376.46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192675.56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99880</v>
      </c>
      <c r="N12" s="89">
        <v>0</v>
      </c>
      <c r="O12" s="90"/>
      <c r="P12" s="91">
        <v>35992.21</v>
      </c>
      <c r="Q12" s="89">
        <v>0</v>
      </c>
      <c r="R12" s="90"/>
      <c r="S12" s="91">
        <v>15152.63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250813.69</v>
      </c>
      <c r="AC12" s="89">
        <v>0</v>
      </c>
      <c r="AD12" s="90"/>
      <c r="AE12" s="91">
        <v>99696.62</v>
      </c>
      <c r="AF12" s="89">
        <v>0</v>
      </c>
      <c r="AG12" s="90"/>
      <c r="AH12" s="91">
        <v>10807</v>
      </c>
      <c r="AI12" s="89">
        <v>0</v>
      </c>
      <c r="AJ12" s="90"/>
      <c r="AK12" s="91">
        <v>109140.17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819666.1100000001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9301.460000000001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27122.27</v>
      </c>
      <c r="N13" s="89">
        <v>0</v>
      </c>
      <c r="O13" s="90"/>
      <c r="P13" s="91">
        <v>14398.28</v>
      </c>
      <c r="Q13" s="89">
        <v>0</v>
      </c>
      <c r="R13" s="90"/>
      <c r="S13" s="91">
        <v>3505.11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341648.47000000003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399115.65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8259.39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8259.39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18241.59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0</v>
      </c>
      <c r="AI19" s="89">
        <v>0</v>
      </c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80153.63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98395.22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647111.2999999999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34750</v>
      </c>
      <c r="K20" s="78">
        <f t="shared" si="1"/>
        <v>0</v>
      </c>
      <c r="L20" s="77">
        <f t="shared" si="1"/>
        <v>0</v>
      </c>
      <c r="M20" s="98">
        <f t="shared" si="1"/>
        <v>127002.27</v>
      </c>
      <c r="N20" s="78">
        <f t="shared" si="1"/>
        <v>0</v>
      </c>
      <c r="O20" s="77">
        <f t="shared" si="1"/>
        <v>0</v>
      </c>
      <c r="P20" s="98">
        <f t="shared" si="1"/>
        <v>50390.49</v>
      </c>
      <c r="Q20" s="78">
        <f t="shared" si="1"/>
        <v>0</v>
      </c>
      <c r="R20" s="77">
        <f t="shared" si="1"/>
        <v>0</v>
      </c>
      <c r="S20" s="98">
        <f t="shared" si="1"/>
        <v>18657.739999999998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250813.69</v>
      </c>
      <c r="AC20" s="78">
        <f t="shared" si="1"/>
        <v>0</v>
      </c>
      <c r="AD20" s="77">
        <f t="shared" si="1"/>
        <v>0</v>
      </c>
      <c r="AE20" s="98">
        <f t="shared" si="1"/>
        <v>99696.62</v>
      </c>
      <c r="AF20" s="78">
        <f t="shared" si="1"/>
        <v>0</v>
      </c>
      <c r="AG20" s="77">
        <f t="shared" si="1"/>
        <v>0</v>
      </c>
      <c r="AH20" s="98">
        <f t="shared" si="1"/>
        <v>13905.74</v>
      </c>
      <c r="AI20" s="78">
        <f t="shared" si="1"/>
        <v>0</v>
      </c>
      <c r="AJ20" s="77">
        <f t="shared" si="1"/>
        <v>0</v>
      </c>
      <c r="AK20" s="98">
        <f t="shared" si="1"/>
        <v>490738.64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80153.63</v>
      </c>
      <c r="BJ20" s="78">
        <f t="shared" si="1"/>
        <v>0</v>
      </c>
      <c r="BK20" s="77">
        <f t="shared" si="1"/>
        <v>0</v>
      </c>
      <c r="BL20" s="98">
        <f t="shared" si="1"/>
        <v>8259.39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1825279.06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44913.24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403186.19</v>
      </c>
      <c r="N24" s="89">
        <v>0</v>
      </c>
      <c r="O24" s="101"/>
      <c r="P24" s="97">
        <v>600000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4500</v>
      </c>
      <c r="AC24" s="89">
        <v>0</v>
      </c>
      <c r="AD24" s="101"/>
      <c r="AE24" s="97">
        <v>58500</v>
      </c>
      <c r="AF24" s="89">
        <v>0</v>
      </c>
      <c r="AG24" s="101"/>
      <c r="AH24" s="97">
        <v>0</v>
      </c>
      <c r="AI24" s="89">
        <v>0</v>
      </c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1126099.43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2000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20502.64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22502.64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44913.24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403186.19</v>
      </c>
      <c r="N28" s="78">
        <f t="shared" si="3"/>
        <v>0</v>
      </c>
      <c r="O28" s="77">
        <f t="shared" si="3"/>
        <v>0</v>
      </c>
      <c r="P28" s="98">
        <f t="shared" si="3"/>
        <v>600000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4500</v>
      </c>
      <c r="AC28" s="78">
        <f t="shared" si="3"/>
        <v>0</v>
      </c>
      <c r="AD28" s="77">
        <f t="shared" si="3"/>
        <v>0</v>
      </c>
      <c r="AE28" s="98">
        <f t="shared" si="3"/>
        <v>58500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20502.64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1148602.0699999998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33721.45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33721.45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33721.45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33721.45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328308.59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328308.59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52481.119999999995</v>
      </c>
      <c r="BS50" s="89">
        <v>0</v>
      </c>
      <c r="BT50" s="101"/>
      <c r="BU50" s="76"/>
      <c r="BV50" s="85">
        <f t="shared" si="9"/>
        <v>52481.119999999995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380789.71</v>
      </c>
      <c r="BS51" s="78">
        <f>BS49+BS50</f>
        <v>0</v>
      </c>
      <c r="BT51" s="77">
        <f>BT49+BT50</f>
        <v>0</v>
      </c>
      <c r="BU51" s="85"/>
      <c r="BV51" s="85">
        <f>BV49+BV50</f>
        <v>380789.71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692024.5399999999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34750</v>
      </c>
      <c r="K53" s="86">
        <f t="shared" si="11"/>
        <v>0</v>
      </c>
      <c r="L53" s="86">
        <f t="shared" si="11"/>
        <v>0</v>
      </c>
      <c r="M53" s="86">
        <f t="shared" si="11"/>
        <v>530188.46</v>
      </c>
      <c r="N53" s="86">
        <f t="shared" si="11"/>
        <v>0</v>
      </c>
      <c r="O53" s="86">
        <f t="shared" si="11"/>
        <v>0</v>
      </c>
      <c r="P53" s="86">
        <f t="shared" si="11"/>
        <v>650390.49</v>
      </c>
      <c r="Q53" s="86">
        <f t="shared" si="11"/>
        <v>0</v>
      </c>
      <c r="R53" s="86">
        <f t="shared" si="11"/>
        <v>0</v>
      </c>
      <c r="S53" s="86">
        <f t="shared" si="11"/>
        <v>18657.739999999998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255313.69</v>
      </c>
      <c r="AC53" s="86">
        <f t="shared" si="11"/>
        <v>0</v>
      </c>
      <c r="AD53" s="86">
        <f t="shared" si="11"/>
        <v>0</v>
      </c>
      <c r="AE53" s="86">
        <f t="shared" si="11"/>
        <v>158196.62</v>
      </c>
      <c r="AF53" s="86">
        <f t="shared" si="11"/>
        <v>0</v>
      </c>
      <c r="AG53" s="86">
        <f t="shared" si="11"/>
        <v>0</v>
      </c>
      <c r="AH53" s="86">
        <f t="shared" si="11"/>
        <v>13905.74</v>
      </c>
      <c r="AI53" s="86">
        <f t="shared" si="11"/>
        <v>0</v>
      </c>
      <c r="AJ53" s="86">
        <f t="shared" si="11"/>
        <v>0</v>
      </c>
      <c r="AK53" s="86">
        <f t="shared" si="11"/>
        <v>505738.64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24302.19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80153.63</v>
      </c>
      <c r="BJ53" s="86">
        <f t="shared" si="11"/>
        <v>0</v>
      </c>
      <c r="BK53" s="86">
        <f t="shared" si="11"/>
        <v>0</v>
      </c>
      <c r="BL53" s="86">
        <f t="shared" si="11"/>
        <v>41980.84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380789.71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3388392.29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360350</v>
      </c>
      <c r="E10" s="89">
        <v>0</v>
      </c>
      <c r="F10" s="90"/>
      <c r="G10" s="88"/>
      <c r="H10" s="89"/>
      <c r="I10" s="90"/>
      <c r="J10" s="97">
        <v>30900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37350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428600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28176.46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32876.46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192675.56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99880</v>
      </c>
      <c r="N12" s="89">
        <v>0</v>
      </c>
      <c r="O12" s="90"/>
      <c r="P12" s="91">
        <v>35992.21</v>
      </c>
      <c r="Q12" s="89">
        <v>0</v>
      </c>
      <c r="R12" s="90"/>
      <c r="S12" s="91">
        <v>15152.63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250813.69</v>
      </c>
      <c r="AC12" s="89">
        <v>0</v>
      </c>
      <c r="AD12" s="90"/>
      <c r="AE12" s="91">
        <v>99696.62</v>
      </c>
      <c r="AF12" s="89">
        <v>0</v>
      </c>
      <c r="AG12" s="90"/>
      <c r="AH12" s="91">
        <v>10807</v>
      </c>
      <c r="AI12" s="89">
        <v>0</v>
      </c>
      <c r="AJ12" s="90"/>
      <c r="AK12" s="91">
        <v>109140.17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819666.1100000001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9301.460000000001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27122.27</v>
      </c>
      <c r="N13" s="89">
        <v>0</v>
      </c>
      <c r="O13" s="90"/>
      <c r="P13" s="91">
        <v>14398.28</v>
      </c>
      <c r="Q13" s="89">
        <v>0</v>
      </c>
      <c r="R13" s="90"/>
      <c r="S13" s="91">
        <v>3505.11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341648.47000000003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399115.65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6744.07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6744.07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18241.59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0</v>
      </c>
      <c r="AI19" s="89">
        <v>0</v>
      </c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80153.63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98395.22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608745.07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34750</v>
      </c>
      <c r="K20" s="78">
        <f t="shared" si="1"/>
        <v>0</v>
      </c>
      <c r="L20" s="77">
        <f t="shared" si="1"/>
        <v>0</v>
      </c>
      <c r="M20" s="98">
        <f t="shared" si="1"/>
        <v>127002.27</v>
      </c>
      <c r="N20" s="78">
        <f t="shared" si="1"/>
        <v>0</v>
      </c>
      <c r="O20" s="77">
        <f t="shared" si="1"/>
        <v>0</v>
      </c>
      <c r="P20" s="98">
        <f t="shared" si="1"/>
        <v>50390.49</v>
      </c>
      <c r="Q20" s="78">
        <f t="shared" si="1"/>
        <v>0</v>
      </c>
      <c r="R20" s="77">
        <f t="shared" si="1"/>
        <v>0</v>
      </c>
      <c r="S20" s="98">
        <f t="shared" si="1"/>
        <v>18657.739999999998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250813.69</v>
      </c>
      <c r="AC20" s="78">
        <f t="shared" si="1"/>
        <v>0</v>
      </c>
      <c r="AD20" s="77">
        <f t="shared" si="1"/>
        <v>0</v>
      </c>
      <c r="AE20" s="98">
        <f t="shared" si="1"/>
        <v>99696.62</v>
      </c>
      <c r="AF20" s="78">
        <f t="shared" si="1"/>
        <v>0</v>
      </c>
      <c r="AG20" s="77">
        <f t="shared" si="1"/>
        <v>0</v>
      </c>
      <c r="AH20" s="98">
        <f t="shared" si="1"/>
        <v>13905.74</v>
      </c>
      <c r="AI20" s="78">
        <f t="shared" si="1"/>
        <v>0</v>
      </c>
      <c r="AJ20" s="77">
        <f t="shared" si="1"/>
        <v>0</v>
      </c>
      <c r="AK20" s="98">
        <f t="shared" si="1"/>
        <v>490738.64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80153.63</v>
      </c>
      <c r="BJ20" s="78">
        <f t="shared" si="1"/>
        <v>0</v>
      </c>
      <c r="BK20" s="77">
        <f t="shared" si="1"/>
        <v>0</v>
      </c>
      <c r="BL20" s="98">
        <f t="shared" si="1"/>
        <v>6744.07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1785397.5100000002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200000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4500</v>
      </c>
      <c r="AC24" s="89">
        <v>0</v>
      </c>
      <c r="AD24" s="101"/>
      <c r="AE24" s="97">
        <v>8500</v>
      </c>
      <c r="AF24" s="89">
        <v>0</v>
      </c>
      <c r="AG24" s="101"/>
      <c r="AH24" s="97">
        <v>0</v>
      </c>
      <c r="AI24" s="89">
        <v>0</v>
      </c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233000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2000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20502.64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22502.64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4500</v>
      </c>
      <c r="AC28" s="78">
        <f t="shared" si="3"/>
        <v>0</v>
      </c>
      <c r="AD28" s="77">
        <f t="shared" si="3"/>
        <v>0</v>
      </c>
      <c r="AE28" s="98">
        <f t="shared" si="3"/>
        <v>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20502.64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255502.64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35236.77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35236.77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35236.77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35236.77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328308.59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328308.59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52481.119999999995</v>
      </c>
      <c r="BS50" s="89">
        <v>0</v>
      </c>
      <c r="BT50" s="101"/>
      <c r="BU50" s="76"/>
      <c r="BV50" s="85">
        <f t="shared" si="9"/>
        <v>52481.119999999995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380789.71</v>
      </c>
      <c r="BS51" s="78">
        <f>BS49+BS50</f>
        <v>0</v>
      </c>
      <c r="BT51" s="77">
        <f>BT49+BT50</f>
        <v>0</v>
      </c>
      <c r="BU51" s="85"/>
      <c r="BV51" s="85">
        <f>BV49+BV50</f>
        <v>380789.71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613745.07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34750</v>
      </c>
      <c r="K53" s="86">
        <f t="shared" si="11"/>
        <v>0</v>
      </c>
      <c r="L53" s="86">
        <f t="shared" si="11"/>
        <v>0</v>
      </c>
      <c r="M53" s="86">
        <f t="shared" si="11"/>
        <v>127002.27</v>
      </c>
      <c r="N53" s="86">
        <f t="shared" si="11"/>
        <v>0</v>
      </c>
      <c r="O53" s="86">
        <f t="shared" si="11"/>
        <v>0</v>
      </c>
      <c r="P53" s="86">
        <f t="shared" si="11"/>
        <v>250390.49</v>
      </c>
      <c r="Q53" s="86">
        <f t="shared" si="11"/>
        <v>0</v>
      </c>
      <c r="R53" s="86">
        <f t="shared" si="11"/>
        <v>0</v>
      </c>
      <c r="S53" s="86">
        <f t="shared" si="11"/>
        <v>18657.739999999998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255313.69</v>
      </c>
      <c r="AC53" s="86">
        <f t="shared" si="11"/>
        <v>0</v>
      </c>
      <c r="AD53" s="86">
        <f t="shared" si="11"/>
        <v>0</v>
      </c>
      <c r="AE53" s="86">
        <f t="shared" si="11"/>
        <v>108196.62</v>
      </c>
      <c r="AF53" s="86">
        <f t="shared" si="11"/>
        <v>0</v>
      </c>
      <c r="AG53" s="86">
        <f t="shared" si="11"/>
        <v>0</v>
      </c>
      <c r="AH53" s="86">
        <f t="shared" si="11"/>
        <v>13905.74</v>
      </c>
      <c r="AI53" s="86">
        <f t="shared" si="11"/>
        <v>0</v>
      </c>
      <c r="AJ53" s="86">
        <f t="shared" si="11"/>
        <v>0</v>
      </c>
      <c r="AK53" s="86">
        <f t="shared" si="11"/>
        <v>505738.64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24302.19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80153.63</v>
      </c>
      <c r="BJ53" s="86">
        <f t="shared" si="11"/>
        <v>0</v>
      </c>
      <c r="BK53" s="86">
        <f t="shared" si="11"/>
        <v>0</v>
      </c>
      <c r="BL53" s="86">
        <f t="shared" si="11"/>
        <v>41980.84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380789.71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2456926.6300000004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2023-06-21T07:41:46Z</dcterms:modified>
  <cp:category/>
  <cp:version/>
  <cp:contentType/>
  <cp:contentStatus/>
</cp:coreProperties>
</file>