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Entrate_Bilancio_2021" sheetId="1" r:id="rId1"/>
    <sheet name="Entrate_Bilancio_2022" sheetId="2" r:id="rId2"/>
    <sheet name="Entrate_Bilancio_2023" sheetId="3" r:id="rId3"/>
    <sheet name="Entrate_Rendiconto_Anno0" sheetId="4" state="hidden" r:id="rId4"/>
    <sheet name="Spese_Bilancio_2021" sheetId="5" r:id="rId5"/>
    <sheet name="Spese_Bilancio_2022" sheetId="6" r:id="rId6"/>
    <sheet name="Spese_Bilancio_2023" sheetId="7" r:id="rId7"/>
    <sheet name="Spese_Rendiconto_Anno0" sheetId="8" state="hidden" r:id="rId8"/>
  </sheets>
  <definedNames>
    <definedName name="_xlnm.Print_Area" localSheetId="0">'Entrate_Bilancio_2021'!$B$1:$E$58</definedName>
    <definedName name="_xlnm.Print_Area" localSheetId="1">'Entrate_Bilancio_2022'!$B$1:$E$58</definedName>
    <definedName name="_xlnm.Print_Area" localSheetId="2">'Entrate_Bilancio_2023'!$B$1:$E$58</definedName>
    <definedName name="_xlnm.Print_Area" localSheetId="3">'Entrate_Rendiconto_Anno0'!$B$1:$E$59</definedName>
    <definedName name="_xlnm.Print_Area" localSheetId="4">'Spese_Bilancio_2021'!$B$1:$BX$53</definedName>
    <definedName name="_xlnm.Print_Area" localSheetId="5">'Spese_Bilancio_2022'!$B$1:$BX$53</definedName>
    <definedName name="_xlnm.Print_Area" localSheetId="6">'Spese_Bilancio_2023'!$B$1:$BX$53</definedName>
    <definedName name="_xlnm.Print_Area" localSheetId="7">'Spese_Rendiconto_Anno0'!$B$1:$BX$54</definedName>
    <definedName name="_xlnm.Print_Titles" localSheetId="4">'Spese_Bilancio_2021'!$B:$C</definedName>
    <definedName name="_xlnm.Print_Titles" localSheetId="5">'Spese_Bilancio_2022'!$B:$C</definedName>
    <definedName name="_xlnm.Print_Titles" localSheetId="6">'Spese_Bilancio_2023'!$B:$C</definedName>
    <definedName name="_xlnm.Print_Titles" localSheetId="7">'Spese_Rendiconto_Anno0'!$B:$C</definedName>
  </definedNames>
  <calcPr fullCalcOnLoad="1"/>
</workbook>
</file>

<file path=xl/sharedStrings.xml><?xml version="1.0" encoding="utf-8"?>
<sst xmlns="http://schemas.openxmlformats.org/spreadsheetml/2006/main" count="870" uniqueCount="151">
  <si>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</si>
  <si>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</si>
  <si>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</si>
  <si>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</si>
  <si>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</si>
  <si>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</si>
  <si>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</si>
  <si>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</si>
  <si>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</si>
  <si>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</si>
  <si>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</si>
  <si>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</si>
  <si>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</si>
  <si>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</si>
  <si>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</si>
  <si>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</si>
  <si>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</si>
  <si>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</si>
  <si>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</si>
  <si>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</si>
  <si>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</si>
  <si>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</si>
  <si>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</si>
  <si>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</si>
  <si>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</si>
  <si>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</si>
  <si>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</si>
  <si>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</si>
  <si>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</si>
  <si>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</si>
  <si>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</si>
  <si>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</si>
  <si>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</si>
  <si>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</si>
  <si>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</si>
  <si>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</si>
  <si>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</si>
  <si>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</si>
  <si>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</si>
  <si>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</si>
  <si>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</si>
  <si>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</si>
  <si>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</si>
  <si>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</si>
  <si>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</si>
  <si>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</si>
  <si>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</si>
  <si>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</si>
  <si>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</si>
  <si>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</si>
  <si>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</si>
  <si>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</si>
  <si>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</si>
  <si>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</si>
  <si>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</si>
  <si>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</si>
  <si>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</si>
  <si>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</si>
  <si>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</si>
  <si>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</si>
  <si>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</si>
  <si>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</si>
  <si>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</si>
  <si>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</si>
  <si>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</si>
  <si>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</si>
  <si>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</si>
  <si>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</si>
  <si>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</si>
  <si>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</si>
  <si>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</si>
  <si>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</si>
  <si>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</si>
  <si>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</si>
  <si>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</si>
  <si>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</si>
  <si>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</si>
  <si>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</si>
  <si>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</si>
  <si>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</si>
  <si>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</si>
  <si>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</si>
  <si>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</si>
  <si>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</si>
  <si>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</si>
  <si>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</si>
  <si>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</si>
  <si>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</si>
  <si>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</si>
  <si>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</si>
  <si>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</si>
  <si>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</si>
  <si>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</si>
  <si>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</si>
  <si>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</si>
  <si>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</si>
  <si>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</si>
  <si>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</si>
  <si>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</si>
  <si>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</si>
  <si>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</si>
  <si>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</si>
  <si>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</si>
  <si>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</si>
  <si>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</si>
  <si>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</si>
  <si>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</si>
  <si>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</si>
  <si>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</si>
  <si>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</si>
  <si>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</si>
  <si>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</si>
  <si>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</si>
  <si>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</si>
  <si>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</si>
  <si>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</si>
  <si>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</si>
  <si>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</si>
  <si>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</si>
  <si>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</si>
  <si>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</si>
  <si>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</si>
  <si>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</si>
  <si>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</si>
  <si>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</si>
  <si>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</si>
  <si>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</si>
  <si>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</si>
  <si>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</si>
  <si>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</si>
  <si>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</si>
  <si>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</si>
  <si>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</si>
  <si>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</si>
  <si>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</si>
  <si>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</si>
  <si>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</si>
  <si>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</si>
  <si>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</si>
  <si>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</si>
  <si>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</si>
  <si>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</si>
  <si>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di rendiconto anno ..................…</t>
  </si>
  <si>
    <t>(**)</t>
  </si>
  <si>
    <t>(*)</t>
  </si>
  <si>
    <t>DISAVANZO FORMATOSI NELL'ESERCIZIO 
(Totale generale delle spese di competenza -Totale generale delle entrate di competenza)</t>
  </si>
  <si>
    <t>Dati di rendiconto anno ................…</t>
  </si>
  <si>
    <t>AVANZO FORMATOSI NELL'ESERCIZIO/FONDO DI CASSA 
(Totale generale delle entrate - Totale generale delle spese)</t>
  </si>
  <si>
    <t>Dati previsionali anno 2021</t>
  </si>
  <si>
    <t>Dati previsionali anno 2022</t>
  </si>
  <si>
    <t>Dati previsionali anno 2023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</si>
</sst>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148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1407692.31</v>
      </c>
      <c r="E6" s="40"/>
    </row>
    <row r="7" spans="2:5" ht="15">
      <c r="B7" s="8"/>
      <c r="C7" s="5" t="s">
        <v>6</v>
      </c>
      <c r="D7" s="39">
        <v>49668.87999999989</v>
      </c>
      <c r="E7" s="40"/>
    </row>
    <row r="8" spans="2:5" ht="15.75" thickBot="1">
      <c r="B8" s="9"/>
      <c r="C8" s="6" t="s">
        <v>7</v>
      </c>
      <c r="D8" s="41"/>
      <c r="E8" s="42">
        <v>3230585.24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335250</v>
      </c>
      <c r="E10" s="45">
        <v>523548.88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168317.95</v>
      </c>
      <c r="E14" s="45">
        <v>169714.71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503567.95</v>
      </c>
      <c r="E16" s="51">
        <f>E10+E11+E12+E13+E14+E15</f>
        <v>693263.59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1338584.9899999998</v>
      </c>
      <c r="E18" s="45">
        <v>1373646.76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1338584.9899999998</v>
      </c>
      <c r="E23" s="51">
        <f>E18+E19+E20+E21+E22</f>
        <v>1373646.76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79703.11</v>
      </c>
      <c r="E25" s="45">
        <v>84185.59999999999</v>
      </c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>
        <v>2371.27</v>
      </c>
      <c r="E27" s="45">
        <v>2371.27</v>
      </c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55865.990000000005</v>
      </c>
      <c r="E29" s="50">
        <v>72999.58</v>
      </c>
    </row>
    <row r="30" spans="2:5" ht="15.75" thickBot="1">
      <c r="B30" s="16">
        <v>30000</v>
      </c>
      <c r="C30" s="15" t="s">
        <v>32</v>
      </c>
      <c r="D30" s="48">
        <f>D25+D26+D27+D28+D29</f>
        <v>137940.37</v>
      </c>
      <c r="E30" s="51">
        <f>E25+E26+E27+E28+E29</f>
        <v>159556.45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0</v>
      </c>
      <c r="E33" s="59">
        <v>0</v>
      </c>
    </row>
    <row r="34" spans="2:5" ht="15">
      <c r="B34" s="13">
        <v>40300</v>
      </c>
      <c r="C34" s="54" t="s">
        <v>37</v>
      </c>
      <c r="D34" s="61">
        <v>1794782.2300000002</v>
      </c>
      <c r="E34" s="45">
        <v>1794782.2300000002</v>
      </c>
    </row>
    <row r="35" spans="2:5" ht="15">
      <c r="B35" s="13">
        <v>40400</v>
      </c>
      <c r="C35" s="54" t="s">
        <v>38</v>
      </c>
      <c r="D35" s="39">
        <v>48640</v>
      </c>
      <c r="E35" s="45">
        <v>48640</v>
      </c>
    </row>
    <row r="36" spans="2:5" ht="15">
      <c r="B36" s="13">
        <v>40500</v>
      </c>
      <c r="C36" s="54" t="s">
        <v>39</v>
      </c>
      <c r="D36" s="49">
        <v>20000</v>
      </c>
      <c r="E36" s="50">
        <v>20000</v>
      </c>
    </row>
    <row r="37" spans="2:5" ht="15.75" thickBot="1">
      <c r="B37" s="16">
        <v>40000</v>
      </c>
      <c r="C37" s="15" t="s">
        <v>40</v>
      </c>
      <c r="D37" s="48">
        <f>D32+D33+D34+D35+D36</f>
        <v>1863422.2300000002</v>
      </c>
      <c r="E37" s="51">
        <f>E32+E33+E34+E35+E36</f>
        <v>1863422.2300000002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>
        <v>0</v>
      </c>
      <c r="E42" s="62">
        <v>0</v>
      </c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>
        <v>0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326308.58999999997</v>
      </c>
      <c r="E54" s="45">
        <v>334493.87</v>
      </c>
    </row>
    <row r="55" spans="2:5" ht="15">
      <c r="B55" s="13">
        <v>90200</v>
      </c>
      <c r="C55" s="54" t="s">
        <v>62</v>
      </c>
      <c r="D55" s="61">
        <v>62481.119999999995</v>
      </c>
      <c r="E55" s="62">
        <v>63036.770000000004</v>
      </c>
    </row>
    <row r="56" spans="2:5" ht="15.75" thickBot="1">
      <c r="B56" s="16">
        <v>90000</v>
      </c>
      <c r="C56" s="15" t="s">
        <v>63</v>
      </c>
      <c r="D56" s="48">
        <f>D54+D55</f>
        <v>388789.70999999996</v>
      </c>
      <c r="E56" s="51">
        <f>E54+E55</f>
        <v>397530.64</v>
      </c>
    </row>
    <row r="57" spans="2:5" ht="16.5" thickBot="1" thickTop="1">
      <c r="B57" s="109" t="s">
        <v>64</v>
      </c>
      <c r="C57" s="110"/>
      <c r="D57" s="52">
        <f>D16+D23+D30+D37+D43+D49+D52+D56</f>
        <v>4232305.25</v>
      </c>
      <c r="E57" s="55">
        <f>E16+E23+E30+E37+E43+E49+E52+E56</f>
        <v>4487419.67</v>
      </c>
    </row>
    <row r="58" spans="2:5" ht="16.5" thickBot="1" thickTop="1">
      <c r="B58" s="109" t="s">
        <v>65</v>
      </c>
      <c r="C58" s="110"/>
      <c r="D58" s="52">
        <f>D57+D5+D6+D7+D8</f>
        <v>5689666.44</v>
      </c>
      <c r="E58" s="55">
        <f>E57+E5+E6+E7+E8</f>
        <v>7718004.91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149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335250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168317.95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503567.95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1238230.6400000001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1238230.6400000001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79703.11</v>
      </c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>
        <v>2371.27</v>
      </c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55865.990000000005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137940.37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0</v>
      </c>
      <c r="E33" s="59"/>
    </row>
    <row r="34" spans="2:5" ht="15">
      <c r="B34" s="13">
        <v>40300</v>
      </c>
      <c r="C34" s="54" t="s">
        <v>37</v>
      </c>
      <c r="D34" s="61">
        <v>912673.27</v>
      </c>
      <c r="E34" s="45"/>
    </row>
    <row r="35" spans="2:5" ht="15">
      <c r="B35" s="13">
        <v>40400</v>
      </c>
      <c r="C35" s="54" t="s">
        <v>38</v>
      </c>
      <c r="D35" s="39">
        <v>15000</v>
      </c>
      <c r="E35" s="45"/>
    </row>
    <row r="36" spans="2:5" ht="15">
      <c r="B36" s="13">
        <v>40500</v>
      </c>
      <c r="C36" s="54" t="s">
        <v>39</v>
      </c>
      <c r="D36" s="49">
        <v>20000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947673.27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>
        <v>0</v>
      </c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326308.58999999997</v>
      </c>
      <c r="E54" s="45"/>
    </row>
    <row r="55" spans="2:5" ht="15">
      <c r="B55" s="13">
        <v>90200</v>
      </c>
      <c r="C55" s="54" t="s">
        <v>62</v>
      </c>
      <c r="D55" s="61">
        <v>62481.119999999995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388789.70999999996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3216201.94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3216201.94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150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335250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168317.95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503567.95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1238230.6400000001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1238230.6400000001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79703.11</v>
      </c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>
        <v>2371.27</v>
      </c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55865.990000000005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137940.37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0</v>
      </c>
      <c r="E33" s="59"/>
    </row>
    <row r="34" spans="2:5" ht="15">
      <c r="B34" s="13">
        <v>40300</v>
      </c>
      <c r="C34" s="54" t="s">
        <v>37</v>
      </c>
      <c r="D34" s="61">
        <v>39617.64</v>
      </c>
      <c r="E34" s="45"/>
    </row>
    <row r="35" spans="2:5" ht="15">
      <c r="B35" s="13">
        <v>40400</v>
      </c>
      <c r="C35" s="54" t="s">
        <v>38</v>
      </c>
      <c r="D35" s="39">
        <v>15000</v>
      </c>
      <c r="E35" s="45"/>
    </row>
    <row r="36" spans="2:5" ht="15">
      <c r="B36" s="13">
        <v>40500</v>
      </c>
      <c r="C36" s="54" t="s">
        <v>39</v>
      </c>
      <c r="D36" s="49">
        <v>20000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74617.64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>
        <v>0</v>
      </c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326308.58999999997</v>
      </c>
      <c r="E54" s="45"/>
    </row>
    <row r="55" spans="2:5" ht="15">
      <c r="B55" s="13">
        <v>90200</v>
      </c>
      <c r="C55" s="54" t="s">
        <v>62</v>
      </c>
      <c r="D55" s="61">
        <v>62481.119999999995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388789.70999999996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2343146.3099999996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2343146.3099999996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142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IF((Spese_Rendiconto_Anno0!BV53+Spese_Rendiconto_Anno0!BW53-Entrate_Rendiconto_Anno0!D58)&gt;0,Spese_Rendiconto_Anno0!BV53+Spese_Rendiconto_Anno0!BW53-Entrate_Rendiconto_Anno0!D58,0)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364850</v>
      </c>
      <c r="E10" s="89">
        <v>0</v>
      </c>
      <c r="F10" s="90">
        <v>385004.86999999994</v>
      </c>
      <c r="G10" s="88"/>
      <c r="H10" s="89"/>
      <c r="I10" s="90"/>
      <c r="J10" s="97">
        <v>25950</v>
      </c>
      <c r="K10" s="89">
        <v>0</v>
      </c>
      <c r="L10" s="101">
        <v>27169.41</v>
      </c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>
        <v>37750</v>
      </c>
      <c r="AL10" s="89">
        <v>0</v>
      </c>
      <c r="AM10" s="90">
        <v>37839.28</v>
      </c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428550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450013.55999999994</v>
      </c>
    </row>
    <row r="11" spans="2:76" ht="15">
      <c r="B11" s="13">
        <v>102</v>
      </c>
      <c r="C11" s="25" t="s">
        <v>92</v>
      </c>
      <c r="D11" s="88">
        <v>28526.46</v>
      </c>
      <c r="E11" s="89">
        <v>0</v>
      </c>
      <c r="F11" s="90">
        <v>31463.35</v>
      </c>
      <c r="G11" s="88"/>
      <c r="H11" s="89"/>
      <c r="I11" s="90"/>
      <c r="J11" s="97">
        <v>1800</v>
      </c>
      <c r="K11" s="89">
        <v>0</v>
      </c>
      <c r="L11" s="101">
        <v>1931.55</v>
      </c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>
        <v>2600</v>
      </c>
      <c r="AL11" s="89">
        <v>0</v>
      </c>
      <c r="AM11" s="90">
        <v>2728.07</v>
      </c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32926.46</v>
      </c>
      <c r="BW11" s="77">
        <f t="shared" si="1"/>
        <v>0</v>
      </c>
      <c r="BX11" s="79">
        <f t="shared" si="2"/>
        <v>36122.97</v>
      </c>
    </row>
    <row r="12" spans="2:76" ht="15">
      <c r="B12" s="13">
        <v>103</v>
      </c>
      <c r="C12" s="25" t="s">
        <v>93</v>
      </c>
      <c r="D12" s="88">
        <v>206256.87000000002</v>
      </c>
      <c r="E12" s="89">
        <v>0</v>
      </c>
      <c r="F12" s="90">
        <v>247273.98</v>
      </c>
      <c r="G12" s="88"/>
      <c r="H12" s="89"/>
      <c r="I12" s="90"/>
      <c r="J12" s="97">
        <v>1750</v>
      </c>
      <c r="K12" s="89">
        <v>0</v>
      </c>
      <c r="L12" s="101">
        <v>1750</v>
      </c>
      <c r="M12" s="91">
        <v>50280</v>
      </c>
      <c r="N12" s="89">
        <v>0</v>
      </c>
      <c r="O12" s="90">
        <v>87702.1</v>
      </c>
      <c r="P12" s="91">
        <v>75564.20999999999</v>
      </c>
      <c r="Q12" s="89">
        <v>0</v>
      </c>
      <c r="R12" s="90">
        <v>111882.51999999999</v>
      </c>
      <c r="S12" s="91">
        <v>15519.43</v>
      </c>
      <c r="T12" s="89">
        <v>0</v>
      </c>
      <c r="U12" s="90">
        <v>20485.58</v>
      </c>
      <c r="V12" s="91"/>
      <c r="W12" s="89"/>
      <c r="X12" s="90"/>
      <c r="Y12" s="91"/>
      <c r="Z12" s="89"/>
      <c r="AA12" s="90"/>
      <c r="AB12" s="91">
        <v>256260.4</v>
      </c>
      <c r="AC12" s="89">
        <v>0</v>
      </c>
      <c r="AD12" s="90">
        <v>461404.89</v>
      </c>
      <c r="AE12" s="91">
        <v>106900</v>
      </c>
      <c r="AF12" s="89">
        <v>0</v>
      </c>
      <c r="AG12" s="90">
        <v>122031.19999999998</v>
      </c>
      <c r="AH12" s="91">
        <v>5807</v>
      </c>
      <c r="AI12" s="89">
        <v>0</v>
      </c>
      <c r="AJ12" s="90">
        <v>8209.98</v>
      </c>
      <c r="AK12" s="91">
        <v>120140.17</v>
      </c>
      <c r="AL12" s="89">
        <v>0</v>
      </c>
      <c r="AM12" s="90">
        <v>218126.08000000002</v>
      </c>
      <c r="AN12" s="91"/>
      <c r="AO12" s="89"/>
      <c r="AP12" s="90"/>
      <c r="AQ12" s="91">
        <v>3758.23</v>
      </c>
      <c r="AR12" s="89">
        <v>0</v>
      </c>
      <c r="AS12" s="90">
        <v>8358.52</v>
      </c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842236.31</v>
      </c>
      <c r="BW12" s="77">
        <f t="shared" si="1"/>
        <v>0</v>
      </c>
      <c r="BX12" s="79">
        <f t="shared" si="2"/>
        <v>1287224.85</v>
      </c>
    </row>
    <row r="13" spans="2:76" ht="15">
      <c r="B13" s="13">
        <v>104</v>
      </c>
      <c r="C13" s="25" t="s">
        <v>19</v>
      </c>
      <c r="D13" s="88">
        <v>9003.15</v>
      </c>
      <c r="E13" s="89">
        <v>0</v>
      </c>
      <c r="F13" s="90">
        <v>19650.56</v>
      </c>
      <c r="G13" s="88"/>
      <c r="H13" s="89"/>
      <c r="I13" s="90"/>
      <c r="J13" s="97"/>
      <c r="K13" s="89"/>
      <c r="L13" s="101"/>
      <c r="M13" s="91">
        <v>32122.27</v>
      </c>
      <c r="N13" s="89">
        <v>0</v>
      </c>
      <c r="O13" s="90">
        <v>44402.47</v>
      </c>
      <c r="P13" s="91">
        <v>13298.28</v>
      </c>
      <c r="Q13" s="89">
        <v>0</v>
      </c>
      <c r="R13" s="90">
        <v>25487.739999999998</v>
      </c>
      <c r="S13" s="91">
        <v>3505.11</v>
      </c>
      <c r="T13" s="89">
        <v>0</v>
      </c>
      <c r="U13" s="90">
        <v>12429.41</v>
      </c>
      <c r="V13" s="91"/>
      <c r="W13" s="89"/>
      <c r="X13" s="90"/>
      <c r="Y13" s="91"/>
      <c r="Z13" s="89"/>
      <c r="AA13" s="90"/>
      <c r="AB13" s="91">
        <v>8850</v>
      </c>
      <c r="AC13" s="89">
        <v>0</v>
      </c>
      <c r="AD13" s="90">
        <v>28760.91</v>
      </c>
      <c r="AE13" s="91"/>
      <c r="AF13" s="89"/>
      <c r="AG13" s="90"/>
      <c r="AH13" s="91">
        <v>3098.74</v>
      </c>
      <c r="AI13" s="89">
        <v>0</v>
      </c>
      <c r="AJ13" s="90">
        <v>6197.48</v>
      </c>
      <c r="AK13" s="91">
        <v>423312.6100000001</v>
      </c>
      <c r="AL13" s="89">
        <v>0</v>
      </c>
      <c r="AM13" s="90">
        <v>499369.42000000004</v>
      </c>
      <c r="AN13" s="91"/>
      <c r="AO13" s="89"/>
      <c r="AP13" s="90"/>
      <c r="AQ13" s="91">
        <v>41.32</v>
      </c>
      <c r="AR13" s="89">
        <v>0</v>
      </c>
      <c r="AS13" s="90">
        <v>41.32</v>
      </c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493231.4800000001</v>
      </c>
      <c r="BW13" s="77">
        <f t="shared" si="1"/>
        <v>0</v>
      </c>
      <c r="BX13" s="79">
        <f t="shared" si="2"/>
        <v>636339.3099999999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12421.77</v>
      </c>
      <c r="BM16" s="89">
        <v>0</v>
      </c>
      <c r="BN16" s="90">
        <v>12421.92</v>
      </c>
      <c r="BO16" s="91"/>
      <c r="BP16" s="89"/>
      <c r="BQ16" s="90"/>
      <c r="BR16" s="97"/>
      <c r="BS16" s="89"/>
      <c r="BT16" s="101"/>
      <c r="BU16" s="76"/>
      <c r="BV16" s="85">
        <f t="shared" si="0"/>
        <v>12421.77</v>
      </c>
      <c r="BW16" s="77">
        <f t="shared" si="1"/>
        <v>0</v>
      </c>
      <c r="BX16" s="79">
        <f t="shared" si="2"/>
        <v>12421.92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>
        <v>21241.59</v>
      </c>
      <c r="E19" s="89">
        <v>0</v>
      </c>
      <c r="F19" s="90">
        <v>24664.61</v>
      </c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>
        <v>39773</v>
      </c>
      <c r="Z19" s="89">
        <v>0</v>
      </c>
      <c r="AA19" s="101">
        <v>41140.89</v>
      </c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80153.63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141168.22</v>
      </c>
      <c r="BW19" s="77">
        <f t="shared" si="1"/>
        <v>0</v>
      </c>
      <c r="BX19" s="79">
        <f t="shared" si="2"/>
        <v>65805.5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629878.0700000001</v>
      </c>
      <c r="E20" s="78">
        <f t="shared" si="3"/>
        <v>0</v>
      </c>
      <c r="F20" s="79">
        <f t="shared" si="3"/>
        <v>708057.37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29500</v>
      </c>
      <c r="K20" s="78">
        <f t="shared" si="3"/>
        <v>0</v>
      </c>
      <c r="L20" s="77">
        <f t="shared" si="3"/>
        <v>30850.96</v>
      </c>
      <c r="M20" s="98">
        <f t="shared" si="3"/>
        <v>82402.27</v>
      </c>
      <c r="N20" s="78">
        <f t="shared" si="3"/>
        <v>0</v>
      </c>
      <c r="O20" s="77">
        <f t="shared" si="3"/>
        <v>132104.57</v>
      </c>
      <c r="P20" s="98">
        <f t="shared" si="3"/>
        <v>88862.48999999999</v>
      </c>
      <c r="Q20" s="78">
        <f t="shared" si="3"/>
        <v>0</v>
      </c>
      <c r="R20" s="77">
        <f t="shared" si="3"/>
        <v>137370.25999999998</v>
      </c>
      <c r="S20" s="98">
        <f t="shared" si="3"/>
        <v>19024.54</v>
      </c>
      <c r="T20" s="78">
        <f t="shared" si="3"/>
        <v>0</v>
      </c>
      <c r="U20" s="77">
        <f t="shared" si="3"/>
        <v>32914.990000000005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39773</v>
      </c>
      <c r="Z20" s="78">
        <f t="shared" si="3"/>
        <v>0</v>
      </c>
      <c r="AA20" s="77">
        <f t="shared" si="3"/>
        <v>41140.89</v>
      </c>
      <c r="AB20" s="98">
        <f t="shared" si="3"/>
        <v>265110.4</v>
      </c>
      <c r="AC20" s="78">
        <f t="shared" si="3"/>
        <v>0</v>
      </c>
      <c r="AD20" s="77">
        <f t="shared" si="3"/>
        <v>490165.8</v>
      </c>
      <c r="AE20" s="98">
        <f t="shared" si="3"/>
        <v>106900</v>
      </c>
      <c r="AF20" s="78">
        <f t="shared" si="3"/>
        <v>0</v>
      </c>
      <c r="AG20" s="77">
        <f t="shared" si="3"/>
        <v>122031.19999999998</v>
      </c>
      <c r="AH20" s="98">
        <f t="shared" si="3"/>
        <v>8905.74</v>
      </c>
      <c r="AI20" s="78">
        <f t="shared" si="3"/>
        <v>0</v>
      </c>
      <c r="AJ20" s="77">
        <f t="shared" si="3"/>
        <v>14407.46</v>
      </c>
      <c r="AK20" s="98">
        <f t="shared" si="3"/>
        <v>583802.78</v>
      </c>
      <c r="AL20" s="78">
        <f t="shared" si="3"/>
        <v>0</v>
      </c>
      <c r="AM20" s="77">
        <f t="shared" si="3"/>
        <v>758062.8500000001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3799.55</v>
      </c>
      <c r="AR20" s="78">
        <f t="shared" si="3"/>
        <v>0</v>
      </c>
      <c r="AS20" s="77">
        <f t="shared" si="3"/>
        <v>8399.84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80153.63</v>
      </c>
      <c r="BJ20" s="78">
        <f t="shared" si="3"/>
        <v>0</v>
      </c>
      <c r="BK20" s="77">
        <f t="shared" si="3"/>
        <v>0</v>
      </c>
      <c r="BL20" s="98">
        <f t="shared" si="3"/>
        <v>12421.77</v>
      </c>
      <c r="BM20" s="78">
        <f t="shared" si="3"/>
        <v>0</v>
      </c>
      <c r="BN20" s="77">
        <f t="shared" si="3"/>
        <v>12421.92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1950534.24</v>
      </c>
      <c r="BW20" s="77">
        <f>BW10+BW11+BW12+BW13+BW14+BW15+BW16+BW17+BW18+BW19</f>
        <v>0</v>
      </c>
      <c r="BX20" s="95">
        <f>BX10+BX11+BX12+BX13+BX14+BX15+BX16+BX17+BX18+BX19</f>
        <v>2487928.11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266208.95999999996</v>
      </c>
      <c r="E24" s="89">
        <v>0</v>
      </c>
      <c r="F24" s="90">
        <v>266208.95999999996</v>
      </c>
      <c r="G24" s="88"/>
      <c r="H24" s="89"/>
      <c r="I24" s="90"/>
      <c r="J24" s="97"/>
      <c r="K24" s="89"/>
      <c r="L24" s="101"/>
      <c r="M24" s="97">
        <v>1455363.42</v>
      </c>
      <c r="N24" s="89">
        <v>0</v>
      </c>
      <c r="O24" s="101">
        <v>1455952.62</v>
      </c>
      <c r="P24" s="97">
        <v>203793.7</v>
      </c>
      <c r="Q24" s="89">
        <v>0</v>
      </c>
      <c r="R24" s="101">
        <v>203793.7</v>
      </c>
      <c r="S24" s="97">
        <v>144015.39</v>
      </c>
      <c r="T24" s="89">
        <v>0</v>
      </c>
      <c r="U24" s="101">
        <v>180605.39</v>
      </c>
      <c r="V24" s="97">
        <v>0</v>
      </c>
      <c r="W24" s="89">
        <v>0</v>
      </c>
      <c r="X24" s="101">
        <v>26541.620000000003</v>
      </c>
      <c r="Y24" s="97">
        <v>98163.92</v>
      </c>
      <c r="Z24" s="89">
        <v>0</v>
      </c>
      <c r="AA24" s="101">
        <v>101451.31999999999</v>
      </c>
      <c r="AB24" s="97">
        <v>677624.4099999999</v>
      </c>
      <c r="AC24" s="89">
        <v>0</v>
      </c>
      <c r="AD24" s="101">
        <v>855779.5900000001</v>
      </c>
      <c r="AE24" s="97">
        <v>218947.06</v>
      </c>
      <c r="AF24" s="89">
        <v>0</v>
      </c>
      <c r="AG24" s="101">
        <v>278973.99</v>
      </c>
      <c r="AH24" s="97"/>
      <c r="AI24" s="89"/>
      <c r="AJ24" s="101"/>
      <c r="AK24" s="97">
        <v>15000</v>
      </c>
      <c r="AL24" s="89">
        <v>0</v>
      </c>
      <c r="AM24" s="101">
        <v>16494.97</v>
      </c>
      <c r="AN24" s="97"/>
      <c r="AO24" s="89"/>
      <c r="AP24" s="101"/>
      <c r="AQ24" s="97">
        <v>33640</v>
      </c>
      <c r="AR24" s="89">
        <v>0</v>
      </c>
      <c r="AS24" s="101">
        <v>33640</v>
      </c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3112756.86</v>
      </c>
      <c r="BW24" s="77">
        <f t="shared" si="4"/>
        <v>0</v>
      </c>
      <c r="BX24" s="79">
        <f t="shared" si="4"/>
        <v>3419442.1600000006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>
        <v>2000</v>
      </c>
      <c r="Z25" s="89">
        <v>0</v>
      </c>
      <c r="AA25" s="101">
        <v>2000</v>
      </c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2000</v>
      </c>
      <c r="BW25" s="77">
        <f t="shared" si="4"/>
        <v>0</v>
      </c>
      <c r="BX25" s="79">
        <f t="shared" si="4"/>
        <v>2000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>
        <v>130272.59999999999</v>
      </c>
      <c r="Z26" s="89">
        <v>0</v>
      </c>
      <c r="AA26" s="101">
        <v>130272.59999999999</v>
      </c>
      <c r="AB26" s="97"/>
      <c r="AC26" s="89"/>
      <c r="AD26" s="101"/>
      <c r="AE26" s="97"/>
      <c r="AF26" s="89"/>
      <c r="AG26" s="101"/>
      <c r="AH26" s="97"/>
      <c r="AI26" s="89"/>
      <c r="AJ26" s="101"/>
      <c r="AK26" s="97">
        <v>0</v>
      </c>
      <c r="AL26" s="89">
        <v>0</v>
      </c>
      <c r="AM26" s="101">
        <v>15999.3</v>
      </c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130272.59999999999</v>
      </c>
      <c r="BW26" s="77">
        <f t="shared" si="4"/>
        <v>0</v>
      </c>
      <c r="BX26" s="79">
        <f t="shared" si="4"/>
        <v>146271.9</v>
      </c>
    </row>
    <row r="27" spans="2:76" ht="15">
      <c r="B27" s="13">
        <v>205</v>
      </c>
      <c r="C27" s="25" t="s">
        <v>107</v>
      </c>
      <c r="D27" s="88">
        <v>0</v>
      </c>
      <c r="E27" s="89">
        <v>0</v>
      </c>
      <c r="F27" s="90">
        <v>892.64</v>
      </c>
      <c r="G27" s="88"/>
      <c r="H27" s="89"/>
      <c r="I27" s="90"/>
      <c r="J27" s="97">
        <v>45000</v>
      </c>
      <c r="K27" s="89">
        <v>0</v>
      </c>
      <c r="L27" s="101">
        <v>70821.96</v>
      </c>
      <c r="M27" s="97"/>
      <c r="N27" s="89"/>
      <c r="O27" s="101"/>
      <c r="P27" s="97">
        <v>0</v>
      </c>
      <c r="Q27" s="89">
        <v>0</v>
      </c>
      <c r="R27" s="101">
        <v>0</v>
      </c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>
        <v>30753.96</v>
      </c>
      <c r="AR27" s="89">
        <v>0</v>
      </c>
      <c r="AS27" s="101">
        <v>30753.96</v>
      </c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75753.95999999999</v>
      </c>
      <c r="BW27" s="77">
        <f t="shared" si="4"/>
        <v>0</v>
      </c>
      <c r="BX27" s="79">
        <f t="shared" si="4"/>
        <v>102468.56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266208.95999999996</v>
      </c>
      <c r="E28" s="78">
        <f t="shared" si="5"/>
        <v>0</v>
      </c>
      <c r="F28" s="79">
        <f t="shared" si="5"/>
        <v>267101.6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45000</v>
      </c>
      <c r="K28" s="78">
        <f t="shared" si="5"/>
        <v>0</v>
      </c>
      <c r="L28" s="77">
        <f t="shared" si="5"/>
        <v>70821.96</v>
      </c>
      <c r="M28" s="98">
        <f t="shared" si="5"/>
        <v>1455363.42</v>
      </c>
      <c r="N28" s="78">
        <f t="shared" si="5"/>
        <v>0</v>
      </c>
      <c r="O28" s="77">
        <f t="shared" si="5"/>
        <v>1455952.62</v>
      </c>
      <c r="P28" s="98">
        <f t="shared" si="5"/>
        <v>203793.7</v>
      </c>
      <c r="Q28" s="78">
        <f t="shared" si="5"/>
        <v>0</v>
      </c>
      <c r="R28" s="77">
        <f t="shared" si="5"/>
        <v>203793.7</v>
      </c>
      <c r="S28" s="98">
        <f t="shared" si="5"/>
        <v>144015.39</v>
      </c>
      <c r="T28" s="78">
        <f t="shared" si="5"/>
        <v>0</v>
      </c>
      <c r="U28" s="77">
        <f t="shared" si="5"/>
        <v>180605.39</v>
      </c>
      <c r="V28" s="98">
        <f t="shared" si="5"/>
        <v>0</v>
      </c>
      <c r="W28" s="78">
        <f t="shared" si="5"/>
        <v>0</v>
      </c>
      <c r="X28" s="77">
        <f t="shared" si="5"/>
        <v>26541.620000000003</v>
      </c>
      <c r="Y28" s="98">
        <f t="shared" si="5"/>
        <v>230436.52</v>
      </c>
      <c r="Z28" s="78">
        <f t="shared" si="5"/>
        <v>0</v>
      </c>
      <c r="AA28" s="77">
        <f t="shared" si="5"/>
        <v>233723.91999999998</v>
      </c>
      <c r="AB28" s="98">
        <f t="shared" si="5"/>
        <v>677624.4099999999</v>
      </c>
      <c r="AC28" s="78">
        <f t="shared" si="5"/>
        <v>0</v>
      </c>
      <c r="AD28" s="77">
        <f t="shared" si="5"/>
        <v>855779.5900000001</v>
      </c>
      <c r="AE28" s="98">
        <f t="shared" si="5"/>
        <v>218947.06</v>
      </c>
      <c r="AF28" s="78">
        <f t="shared" si="5"/>
        <v>0</v>
      </c>
      <c r="AG28" s="77">
        <f t="shared" si="5"/>
        <v>278973.99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15000</v>
      </c>
      <c r="AL28" s="78">
        <f t="shared" si="6"/>
        <v>0</v>
      </c>
      <c r="AM28" s="77">
        <f t="shared" si="6"/>
        <v>32494.27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64393.96</v>
      </c>
      <c r="AR28" s="78">
        <f t="shared" si="6"/>
        <v>0</v>
      </c>
      <c r="AS28" s="77">
        <f t="shared" si="6"/>
        <v>64393.96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3320783.42</v>
      </c>
      <c r="BW28" s="77">
        <f>BW23+BW24+BW25+BW26+BW27</f>
        <v>0</v>
      </c>
      <c r="BX28" s="95">
        <f>BX23+BX24+BX25+BX26+BX27</f>
        <v>3670182.6200000006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>
        <v>0</v>
      </c>
      <c r="AF34" s="89">
        <v>0</v>
      </c>
      <c r="AG34" s="101">
        <v>0</v>
      </c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29559.07</v>
      </c>
      <c r="BM40" s="89">
        <v>0</v>
      </c>
      <c r="BN40" s="101">
        <v>29559.07</v>
      </c>
      <c r="BO40" s="97"/>
      <c r="BP40" s="89"/>
      <c r="BQ40" s="101"/>
      <c r="BR40" s="97"/>
      <c r="BS40" s="89"/>
      <c r="BT40" s="101"/>
      <c r="BU40" s="76"/>
      <c r="BV40" s="85">
        <f t="shared" si="10"/>
        <v>29559.07</v>
      </c>
      <c r="BW40" s="77">
        <f t="shared" si="10"/>
        <v>0</v>
      </c>
      <c r="BX40" s="79">
        <f t="shared" si="10"/>
        <v>29559.07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29559.07</v>
      </c>
      <c r="BM42" s="78">
        <f t="shared" si="12"/>
        <v>0</v>
      </c>
      <c r="BN42" s="77">
        <f t="shared" si="12"/>
        <v>29559.07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29559.07</v>
      </c>
      <c r="BW42" s="77">
        <f>BW38+BW39+BW40+BW41</f>
        <v>0</v>
      </c>
      <c r="BX42" s="95">
        <f>BX38+BX39+BX40+BX41</f>
        <v>29559.07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326308.59</v>
      </c>
      <c r="BS49" s="89">
        <v>0</v>
      </c>
      <c r="BT49" s="101">
        <v>334036.61000000004</v>
      </c>
      <c r="BU49" s="76"/>
      <c r="BV49" s="85">
        <f aca="true" t="shared" si="15" ref="BV49:BX50">D49+G49+J49+M49+P49+S49+V49+Y49+AB49+AE49+AH49+AK49+AN49+AQ49+AT49+AW49+AZ49+BC49+BF49+BI49+BL49+BO49+BR49</f>
        <v>326308.59</v>
      </c>
      <c r="BW49" s="77">
        <f t="shared" si="15"/>
        <v>0</v>
      </c>
      <c r="BX49" s="79">
        <f t="shared" si="15"/>
        <v>334036.61000000004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62481.119999999995</v>
      </c>
      <c r="BS50" s="89">
        <v>0</v>
      </c>
      <c r="BT50" s="101">
        <v>63169.28</v>
      </c>
      <c r="BU50" s="76"/>
      <c r="BV50" s="85">
        <f t="shared" si="15"/>
        <v>62481.119999999995</v>
      </c>
      <c r="BW50" s="77">
        <f t="shared" si="15"/>
        <v>0</v>
      </c>
      <c r="BX50" s="79">
        <f t="shared" si="15"/>
        <v>63169.28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388789.71</v>
      </c>
      <c r="BS51" s="78">
        <f>BS49+BS50</f>
        <v>0</v>
      </c>
      <c r="BT51" s="77">
        <f>BT49+BT50</f>
        <v>397205.89</v>
      </c>
      <c r="BU51" s="85"/>
      <c r="BV51" s="85">
        <f>BV49+BV50</f>
        <v>388789.71</v>
      </c>
      <c r="BW51" s="77">
        <f>BW49+BW50</f>
        <v>0</v>
      </c>
      <c r="BX51" s="95">
        <f>BX49+BX50</f>
        <v>397205.89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896087.03</v>
      </c>
      <c r="E53" s="86">
        <f t="shared" si="18"/>
        <v>0</v>
      </c>
      <c r="F53" s="86">
        <f t="shared" si="18"/>
        <v>975158.97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74500</v>
      </c>
      <c r="K53" s="86">
        <f t="shared" si="18"/>
        <v>0</v>
      </c>
      <c r="L53" s="86">
        <f t="shared" si="18"/>
        <v>101672.92000000001</v>
      </c>
      <c r="M53" s="86">
        <f t="shared" si="18"/>
        <v>1537765.69</v>
      </c>
      <c r="N53" s="86">
        <f t="shared" si="18"/>
        <v>0</v>
      </c>
      <c r="O53" s="86">
        <f t="shared" si="18"/>
        <v>1588057.1900000002</v>
      </c>
      <c r="P53" s="86">
        <f t="shared" si="18"/>
        <v>292656.19</v>
      </c>
      <c r="Q53" s="86">
        <f t="shared" si="18"/>
        <v>0</v>
      </c>
      <c r="R53" s="86">
        <f t="shared" si="18"/>
        <v>341163.95999999996</v>
      </c>
      <c r="S53" s="86">
        <f t="shared" si="18"/>
        <v>163039.93000000002</v>
      </c>
      <c r="T53" s="86">
        <f t="shared" si="18"/>
        <v>0</v>
      </c>
      <c r="U53" s="86">
        <f t="shared" si="18"/>
        <v>213520.38</v>
      </c>
      <c r="V53" s="86">
        <f t="shared" si="18"/>
        <v>0</v>
      </c>
      <c r="W53" s="86">
        <f t="shared" si="18"/>
        <v>0</v>
      </c>
      <c r="X53" s="86">
        <f t="shared" si="18"/>
        <v>26541.620000000003</v>
      </c>
      <c r="Y53" s="86">
        <f t="shared" si="18"/>
        <v>270209.52</v>
      </c>
      <c r="Z53" s="86">
        <f t="shared" si="18"/>
        <v>0</v>
      </c>
      <c r="AA53" s="86">
        <f t="shared" si="18"/>
        <v>274864.81</v>
      </c>
      <c r="AB53" s="86">
        <f t="shared" si="18"/>
        <v>942734.8099999999</v>
      </c>
      <c r="AC53" s="86">
        <f t="shared" si="18"/>
        <v>0</v>
      </c>
      <c r="AD53" s="86">
        <f t="shared" si="18"/>
        <v>1345945.3900000001</v>
      </c>
      <c r="AE53" s="86">
        <f t="shared" si="18"/>
        <v>325847.06</v>
      </c>
      <c r="AF53" s="86">
        <f t="shared" si="18"/>
        <v>0</v>
      </c>
      <c r="AG53" s="86">
        <f t="shared" si="18"/>
        <v>401005.18999999994</v>
      </c>
      <c r="AH53" s="86">
        <f t="shared" si="18"/>
        <v>8905.74</v>
      </c>
      <c r="AI53" s="86">
        <f t="shared" si="18"/>
        <v>0</v>
      </c>
      <c r="AJ53" s="86">
        <f aca="true" t="shared" si="19" ref="AJ53:BT53">AJ20+AJ28+AJ35+AJ42+AJ46+AJ51</f>
        <v>14407.46</v>
      </c>
      <c r="AK53" s="86">
        <f t="shared" si="19"/>
        <v>598802.78</v>
      </c>
      <c r="AL53" s="86">
        <f t="shared" si="19"/>
        <v>0</v>
      </c>
      <c r="AM53" s="86">
        <f t="shared" si="19"/>
        <v>790557.1200000001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68193.51</v>
      </c>
      <c r="AR53" s="86">
        <f t="shared" si="19"/>
        <v>0</v>
      </c>
      <c r="AS53" s="86">
        <f t="shared" si="19"/>
        <v>72793.8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80153.63</v>
      </c>
      <c r="BJ53" s="86">
        <f t="shared" si="19"/>
        <v>0</v>
      </c>
      <c r="BK53" s="86">
        <f t="shared" si="19"/>
        <v>0</v>
      </c>
      <c r="BL53" s="86">
        <f t="shared" si="19"/>
        <v>41980.84</v>
      </c>
      <c r="BM53" s="86">
        <f t="shared" si="19"/>
        <v>0</v>
      </c>
      <c r="BN53" s="86">
        <f t="shared" si="19"/>
        <v>41980.99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388789.71</v>
      </c>
      <c r="BS53" s="86">
        <f t="shared" si="19"/>
        <v>0</v>
      </c>
      <c r="BT53" s="86">
        <f t="shared" si="19"/>
        <v>397205.89</v>
      </c>
      <c r="BU53" s="86">
        <f>BU8</f>
        <v>0</v>
      </c>
      <c r="BV53" s="102">
        <f>BV8+BV20+BV28+BV35+BV42+BV46+BV51</f>
        <v>5689666.44</v>
      </c>
      <c r="BW53" s="87">
        <f>BW20+BW28+BW35+BW42+BW46+BW51</f>
        <v>0</v>
      </c>
      <c r="BX53" s="87">
        <f>BX20+BX28+BX35+BX42+BX46+BX51</f>
        <v>6584875.69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364850</v>
      </c>
      <c r="E10" s="89">
        <v>0</v>
      </c>
      <c r="F10" s="90"/>
      <c r="G10" s="88"/>
      <c r="H10" s="89"/>
      <c r="I10" s="90"/>
      <c r="J10" s="97">
        <v>25950</v>
      </c>
      <c r="K10" s="89">
        <v>0</v>
      </c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>
        <v>37750</v>
      </c>
      <c r="AL10" s="89">
        <v>0</v>
      </c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428550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28526.46</v>
      </c>
      <c r="E11" s="89">
        <v>0</v>
      </c>
      <c r="F11" s="90"/>
      <c r="G11" s="88"/>
      <c r="H11" s="89"/>
      <c r="I11" s="90"/>
      <c r="J11" s="97">
        <v>1800</v>
      </c>
      <c r="K11" s="89">
        <v>0</v>
      </c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>
        <v>2600</v>
      </c>
      <c r="AL11" s="89">
        <v>0</v>
      </c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32926.46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187296.02</v>
      </c>
      <c r="E12" s="89">
        <v>0</v>
      </c>
      <c r="F12" s="90"/>
      <c r="G12" s="88"/>
      <c r="H12" s="89"/>
      <c r="I12" s="90"/>
      <c r="J12" s="97">
        <v>1750</v>
      </c>
      <c r="K12" s="89">
        <v>0</v>
      </c>
      <c r="L12" s="101"/>
      <c r="M12" s="91">
        <v>50280</v>
      </c>
      <c r="N12" s="89">
        <v>0</v>
      </c>
      <c r="O12" s="90"/>
      <c r="P12" s="91">
        <v>107064.20999999999</v>
      </c>
      <c r="Q12" s="89">
        <v>0</v>
      </c>
      <c r="R12" s="90"/>
      <c r="S12" s="91">
        <v>15460.279999999999</v>
      </c>
      <c r="T12" s="89">
        <v>0</v>
      </c>
      <c r="U12" s="90"/>
      <c r="V12" s="91"/>
      <c r="W12" s="89"/>
      <c r="X12" s="90"/>
      <c r="Y12" s="91"/>
      <c r="Z12" s="89"/>
      <c r="AA12" s="90"/>
      <c r="AB12" s="91">
        <v>234463.78</v>
      </c>
      <c r="AC12" s="89">
        <v>0</v>
      </c>
      <c r="AD12" s="90"/>
      <c r="AE12" s="91">
        <v>112696.62</v>
      </c>
      <c r="AF12" s="89">
        <v>0</v>
      </c>
      <c r="AG12" s="90"/>
      <c r="AH12" s="91">
        <v>5807</v>
      </c>
      <c r="AI12" s="89">
        <v>0</v>
      </c>
      <c r="AJ12" s="90"/>
      <c r="AK12" s="91">
        <v>126140.17</v>
      </c>
      <c r="AL12" s="89">
        <v>0</v>
      </c>
      <c r="AM12" s="90"/>
      <c r="AN12" s="91"/>
      <c r="AO12" s="89"/>
      <c r="AP12" s="90"/>
      <c r="AQ12" s="91">
        <v>3758.23</v>
      </c>
      <c r="AR12" s="89">
        <v>0</v>
      </c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844716.31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9003.15</v>
      </c>
      <c r="E13" s="89">
        <v>0</v>
      </c>
      <c r="F13" s="90"/>
      <c r="G13" s="88"/>
      <c r="H13" s="89"/>
      <c r="I13" s="90"/>
      <c r="J13" s="97"/>
      <c r="K13" s="89"/>
      <c r="L13" s="101"/>
      <c r="M13" s="91">
        <v>32122.27</v>
      </c>
      <c r="N13" s="89">
        <v>0</v>
      </c>
      <c r="O13" s="90"/>
      <c r="P13" s="91">
        <v>14398.28</v>
      </c>
      <c r="Q13" s="89">
        <v>0</v>
      </c>
      <c r="R13" s="90"/>
      <c r="S13" s="91">
        <v>3505.11</v>
      </c>
      <c r="T13" s="89">
        <v>0</v>
      </c>
      <c r="U13" s="90"/>
      <c r="V13" s="91"/>
      <c r="W13" s="89"/>
      <c r="X13" s="90"/>
      <c r="Y13" s="91"/>
      <c r="Z13" s="89"/>
      <c r="AA13" s="90"/>
      <c r="AB13" s="91">
        <v>8850</v>
      </c>
      <c r="AC13" s="89">
        <v>0</v>
      </c>
      <c r="AD13" s="90"/>
      <c r="AE13" s="91"/>
      <c r="AF13" s="89"/>
      <c r="AG13" s="90"/>
      <c r="AH13" s="91">
        <v>3098.74</v>
      </c>
      <c r="AI13" s="89">
        <v>0</v>
      </c>
      <c r="AJ13" s="90"/>
      <c r="AK13" s="91">
        <v>362731.26000000007</v>
      </c>
      <c r="AL13" s="89">
        <v>0</v>
      </c>
      <c r="AM13" s="90"/>
      <c r="AN13" s="91"/>
      <c r="AO13" s="89"/>
      <c r="AP13" s="90"/>
      <c r="AQ13" s="91">
        <v>41.32</v>
      </c>
      <c r="AR13" s="89">
        <v>0</v>
      </c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433750.13000000006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11095.42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11095.42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17661.59</v>
      </c>
      <c r="E19" s="89">
        <v>0</v>
      </c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>
        <v>0</v>
      </c>
      <c r="Z19" s="89">
        <v>0</v>
      </c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80153.63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97815.22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607337.22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29500</v>
      </c>
      <c r="K20" s="78">
        <f t="shared" si="1"/>
        <v>0</v>
      </c>
      <c r="L20" s="77">
        <f t="shared" si="1"/>
        <v>0</v>
      </c>
      <c r="M20" s="98">
        <f t="shared" si="1"/>
        <v>82402.27</v>
      </c>
      <c r="N20" s="78">
        <f t="shared" si="1"/>
        <v>0</v>
      </c>
      <c r="O20" s="77">
        <f t="shared" si="1"/>
        <v>0</v>
      </c>
      <c r="P20" s="98">
        <f t="shared" si="1"/>
        <v>121462.48999999999</v>
      </c>
      <c r="Q20" s="78">
        <f t="shared" si="1"/>
        <v>0</v>
      </c>
      <c r="R20" s="77">
        <f t="shared" si="1"/>
        <v>0</v>
      </c>
      <c r="S20" s="98">
        <f t="shared" si="1"/>
        <v>18965.39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243313.78</v>
      </c>
      <c r="AC20" s="78">
        <f t="shared" si="1"/>
        <v>0</v>
      </c>
      <c r="AD20" s="77">
        <f t="shared" si="1"/>
        <v>0</v>
      </c>
      <c r="AE20" s="98">
        <f t="shared" si="1"/>
        <v>112696.62</v>
      </c>
      <c r="AF20" s="78">
        <f t="shared" si="1"/>
        <v>0</v>
      </c>
      <c r="AG20" s="77">
        <f t="shared" si="1"/>
        <v>0</v>
      </c>
      <c r="AH20" s="98">
        <f t="shared" si="1"/>
        <v>8905.74</v>
      </c>
      <c r="AI20" s="78">
        <f t="shared" si="1"/>
        <v>0</v>
      </c>
      <c r="AJ20" s="77">
        <f t="shared" si="1"/>
        <v>0</v>
      </c>
      <c r="AK20" s="98">
        <f t="shared" si="1"/>
        <v>529221.43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3799.55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80153.63</v>
      </c>
      <c r="BJ20" s="78">
        <f t="shared" si="1"/>
        <v>0</v>
      </c>
      <c r="BK20" s="77">
        <f t="shared" si="1"/>
        <v>0</v>
      </c>
      <c r="BL20" s="98">
        <f t="shared" si="1"/>
        <v>11095.42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1848853.54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5000</v>
      </c>
      <c r="E24" s="89">
        <v>0</v>
      </c>
      <c r="F24" s="90"/>
      <c r="G24" s="88"/>
      <c r="H24" s="89"/>
      <c r="I24" s="90"/>
      <c r="J24" s="97"/>
      <c r="K24" s="89"/>
      <c r="L24" s="101"/>
      <c r="M24" s="97">
        <v>873055.63</v>
      </c>
      <c r="N24" s="89">
        <v>0</v>
      </c>
      <c r="O24" s="101"/>
      <c r="P24" s="97">
        <v>19115</v>
      </c>
      <c r="Q24" s="89">
        <v>0</v>
      </c>
      <c r="R24" s="101"/>
      <c r="S24" s="97">
        <v>0</v>
      </c>
      <c r="T24" s="89">
        <v>0</v>
      </c>
      <c r="U24" s="101"/>
      <c r="V24" s="97">
        <v>0</v>
      </c>
      <c r="W24" s="89">
        <v>0</v>
      </c>
      <c r="X24" s="101"/>
      <c r="Y24" s="97">
        <v>0</v>
      </c>
      <c r="Z24" s="89">
        <v>0</v>
      </c>
      <c r="AA24" s="101"/>
      <c r="AB24" s="97">
        <v>4500</v>
      </c>
      <c r="AC24" s="89">
        <v>0</v>
      </c>
      <c r="AD24" s="101"/>
      <c r="AE24" s="97">
        <v>8500</v>
      </c>
      <c r="AF24" s="89">
        <v>0</v>
      </c>
      <c r="AG24" s="101"/>
      <c r="AH24" s="97"/>
      <c r="AI24" s="89"/>
      <c r="AJ24" s="101"/>
      <c r="AK24" s="97">
        <v>15000</v>
      </c>
      <c r="AL24" s="89">
        <v>0</v>
      </c>
      <c r="AM24" s="101"/>
      <c r="AN24" s="97"/>
      <c r="AO24" s="89"/>
      <c r="AP24" s="101"/>
      <c r="AQ24" s="97">
        <v>0</v>
      </c>
      <c r="AR24" s="89">
        <v>0</v>
      </c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925170.63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>
        <v>2000</v>
      </c>
      <c r="Z25" s="89">
        <v>0</v>
      </c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2000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>
        <v>0</v>
      </c>
      <c r="Z26" s="89">
        <v>0</v>
      </c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>
        <v>0</v>
      </c>
      <c r="AL26" s="89">
        <v>0</v>
      </c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>
        <v>0</v>
      </c>
      <c r="E27" s="89">
        <v>0</v>
      </c>
      <c r="F27" s="90"/>
      <c r="G27" s="88"/>
      <c r="H27" s="89"/>
      <c r="I27" s="90"/>
      <c r="J27" s="97">
        <v>0</v>
      </c>
      <c r="K27" s="89">
        <v>0</v>
      </c>
      <c r="L27" s="101"/>
      <c r="M27" s="97"/>
      <c r="N27" s="89"/>
      <c r="O27" s="101"/>
      <c r="P27" s="97">
        <v>0</v>
      </c>
      <c r="Q27" s="89">
        <v>0</v>
      </c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>
        <v>20502.64</v>
      </c>
      <c r="AR27" s="89">
        <v>0</v>
      </c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20502.64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5000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873055.63</v>
      </c>
      <c r="N28" s="78">
        <f t="shared" si="3"/>
        <v>0</v>
      </c>
      <c r="O28" s="77">
        <f t="shared" si="3"/>
        <v>0</v>
      </c>
      <c r="P28" s="98">
        <f t="shared" si="3"/>
        <v>19115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2000</v>
      </c>
      <c r="Z28" s="78">
        <f t="shared" si="3"/>
        <v>0</v>
      </c>
      <c r="AA28" s="77">
        <f t="shared" si="3"/>
        <v>0</v>
      </c>
      <c r="AB28" s="98">
        <f t="shared" si="3"/>
        <v>4500</v>
      </c>
      <c r="AC28" s="78">
        <f t="shared" si="3"/>
        <v>0</v>
      </c>
      <c r="AD28" s="77">
        <f t="shared" si="3"/>
        <v>0</v>
      </c>
      <c r="AE28" s="98">
        <f t="shared" si="3"/>
        <v>8500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15000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20502.64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947673.27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>
        <v>0</v>
      </c>
      <c r="AF34" s="89">
        <v>0</v>
      </c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30885.42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30885.42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30885.42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30885.42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326308.59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326308.59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62481.119999999995</v>
      </c>
      <c r="BS50" s="89">
        <v>0</v>
      </c>
      <c r="BT50" s="101"/>
      <c r="BU50" s="76"/>
      <c r="BV50" s="85">
        <f t="shared" si="9"/>
        <v>62481.119999999995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388789.71</v>
      </c>
      <c r="BS51" s="78">
        <f>BS49+BS50</f>
        <v>0</v>
      </c>
      <c r="BT51" s="77">
        <f>BT49+BT50</f>
        <v>0</v>
      </c>
      <c r="BU51" s="85"/>
      <c r="BV51" s="85">
        <f>BV49+BV50</f>
        <v>388789.71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612337.22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29500</v>
      </c>
      <c r="K53" s="86">
        <f t="shared" si="11"/>
        <v>0</v>
      </c>
      <c r="L53" s="86">
        <f t="shared" si="11"/>
        <v>0</v>
      </c>
      <c r="M53" s="86">
        <f t="shared" si="11"/>
        <v>955457.9</v>
      </c>
      <c r="N53" s="86">
        <f t="shared" si="11"/>
        <v>0</v>
      </c>
      <c r="O53" s="86">
        <f t="shared" si="11"/>
        <v>0</v>
      </c>
      <c r="P53" s="86">
        <f t="shared" si="11"/>
        <v>140577.49</v>
      </c>
      <c r="Q53" s="86">
        <f t="shared" si="11"/>
        <v>0</v>
      </c>
      <c r="R53" s="86">
        <f t="shared" si="11"/>
        <v>0</v>
      </c>
      <c r="S53" s="86">
        <f t="shared" si="11"/>
        <v>18965.39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2000</v>
      </c>
      <c r="Z53" s="86">
        <f t="shared" si="11"/>
        <v>0</v>
      </c>
      <c r="AA53" s="86">
        <f t="shared" si="11"/>
        <v>0</v>
      </c>
      <c r="AB53" s="86">
        <f t="shared" si="11"/>
        <v>247813.78</v>
      </c>
      <c r="AC53" s="86">
        <f t="shared" si="11"/>
        <v>0</v>
      </c>
      <c r="AD53" s="86">
        <f t="shared" si="11"/>
        <v>0</v>
      </c>
      <c r="AE53" s="86">
        <f t="shared" si="11"/>
        <v>121196.62</v>
      </c>
      <c r="AF53" s="86">
        <f t="shared" si="11"/>
        <v>0</v>
      </c>
      <c r="AG53" s="86">
        <f t="shared" si="11"/>
        <v>0</v>
      </c>
      <c r="AH53" s="86">
        <f t="shared" si="11"/>
        <v>8905.74</v>
      </c>
      <c r="AI53" s="86">
        <f t="shared" si="11"/>
        <v>0</v>
      </c>
      <c r="AJ53" s="86">
        <f t="shared" si="11"/>
        <v>0</v>
      </c>
      <c r="AK53" s="86">
        <f t="shared" si="11"/>
        <v>544221.43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24302.19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80153.63</v>
      </c>
      <c r="BJ53" s="86">
        <f t="shared" si="11"/>
        <v>0</v>
      </c>
      <c r="BK53" s="86">
        <f t="shared" si="11"/>
        <v>0</v>
      </c>
      <c r="BL53" s="86">
        <f t="shared" si="11"/>
        <v>41980.84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388789.71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3216201.94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150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364850</v>
      </c>
      <c r="E10" s="89">
        <v>0</v>
      </c>
      <c r="F10" s="90"/>
      <c r="G10" s="88"/>
      <c r="H10" s="89"/>
      <c r="I10" s="90"/>
      <c r="J10" s="97">
        <v>25950</v>
      </c>
      <c r="K10" s="89">
        <v>0</v>
      </c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>
        <v>37750</v>
      </c>
      <c r="AL10" s="89">
        <v>0</v>
      </c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428550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28526.46</v>
      </c>
      <c r="E11" s="89">
        <v>0</v>
      </c>
      <c r="F11" s="90"/>
      <c r="G11" s="88"/>
      <c r="H11" s="89"/>
      <c r="I11" s="90"/>
      <c r="J11" s="97">
        <v>1800</v>
      </c>
      <c r="K11" s="89">
        <v>0</v>
      </c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>
        <v>2600</v>
      </c>
      <c r="AL11" s="89">
        <v>0</v>
      </c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32926.46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187296.02</v>
      </c>
      <c r="E12" s="89">
        <v>0</v>
      </c>
      <c r="F12" s="90"/>
      <c r="G12" s="88"/>
      <c r="H12" s="89"/>
      <c r="I12" s="90"/>
      <c r="J12" s="97">
        <v>1750</v>
      </c>
      <c r="K12" s="89">
        <v>0</v>
      </c>
      <c r="L12" s="101"/>
      <c r="M12" s="91">
        <v>50280</v>
      </c>
      <c r="N12" s="89">
        <v>0</v>
      </c>
      <c r="O12" s="90"/>
      <c r="P12" s="91">
        <v>107064.20999999999</v>
      </c>
      <c r="Q12" s="89">
        <v>0</v>
      </c>
      <c r="R12" s="90"/>
      <c r="S12" s="91">
        <v>15460.279999999999</v>
      </c>
      <c r="T12" s="89">
        <v>0</v>
      </c>
      <c r="U12" s="90"/>
      <c r="V12" s="91"/>
      <c r="W12" s="89"/>
      <c r="X12" s="90"/>
      <c r="Y12" s="91"/>
      <c r="Z12" s="89"/>
      <c r="AA12" s="90"/>
      <c r="AB12" s="91">
        <v>234463.78</v>
      </c>
      <c r="AC12" s="89">
        <v>0</v>
      </c>
      <c r="AD12" s="90"/>
      <c r="AE12" s="91">
        <v>112696.62</v>
      </c>
      <c r="AF12" s="89">
        <v>0</v>
      </c>
      <c r="AG12" s="90"/>
      <c r="AH12" s="91">
        <v>5807</v>
      </c>
      <c r="AI12" s="89">
        <v>0</v>
      </c>
      <c r="AJ12" s="90"/>
      <c r="AK12" s="91">
        <v>126140.17</v>
      </c>
      <c r="AL12" s="89">
        <v>0</v>
      </c>
      <c r="AM12" s="90"/>
      <c r="AN12" s="91"/>
      <c r="AO12" s="89"/>
      <c r="AP12" s="90"/>
      <c r="AQ12" s="91">
        <v>3758.23</v>
      </c>
      <c r="AR12" s="89">
        <v>0</v>
      </c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844716.31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9003.15</v>
      </c>
      <c r="E13" s="89">
        <v>0</v>
      </c>
      <c r="F13" s="90"/>
      <c r="G13" s="88"/>
      <c r="H13" s="89"/>
      <c r="I13" s="90"/>
      <c r="J13" s="97"/>
      <c r="K13" s="89"/>
      <c r="L13" s="101"/>
      <c r="M13" s="91">
        <v>32122.27</v>
      </c>
      <c r="N13" s="89">
        <v>0</v>
      </c>
      <c r="O13" s="90"/>
      <c r="P13" s="91">
        <v>14398.28</v>
      </c>
      <c r="Q13" s="89">
        <v>0</v>
      </c>
      <c r="R13" s="90"/>
      <c r="S13" s="91">
        <v>3505.11</v>
      </c>
      <c r="T13" s="89">
        <v>0</v>
      </c>
      <c r="U13" s="90"/>
      <c r="V13" s="91"/>
      <c r="W13" s="89"/>
      <c r="X13" s="90"/>
      <c r="Y13" s="91"/>
      <c r="Z13" s="89"/>
      <c r="AA13" s="90"/>
      <c r="AB13" s="91">
        <v>8850</v>
      </c>
      <c r="AC13" s="89">
        <v>0</v>
      </c>
      <c r="AD13" s="90"/>
      <c r="AE13" s="91"/>
      <c r="AF13" s="89"/>
      <c r="AG13" s="90"/>
      <c r="AH13" s="91">
        <v>3098.74</v>
      </c>
      <c r="AI13" s="89">
        <v>0</v>
      </c>
      <c r="AJ13" s="90"/>
      <c r="AK13" s="91">
        <v>362731.26000000007</v>
      </c>
      <c r="AL13" s="89">
        <v>0</v>
      </c>
      <c r="AM13" s="90"/>
      <c r="AN13" s="91"/>
      <c r="AO13" s="89"/>
      <c r="AP13" s="90"/>
      <c r="AQ13" s="91">
        <v>41.32</v>
      </c>
      <c r="AR13" s="89">
        <v>0</v>
      </c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433750.13000000006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9708.87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9708.87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17661.59</v>
      </c>
      <c r="E19" s="89">
        <v>0</v>
      </c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>
        <v>0</v>
      </c>
      <c r="Z19" s="89">
        <v>0</v>
      </c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80153.63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97815.22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607337.22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29500</v>
      </c>
      <c r="K20" s="78">
        <f t="shared" si="1"/>
        <v>0</v>
      </c>
      <c r="L20" s="77">
        <f t="shared" si="1"/>
        <v>0</v>
      </c>
      <c r="M20" s="98">
        <f t="shared" si="1"/>
        <v>82402.27</v>
      </c>
      <c r="N20" s="78">
        <f t="shared" si="1"/>
        <v>0</v>
      </c>
      <c r="O20" s="77">
        <f t="shared" si="1"/>
        <v>0</v>
      </c>
      <c r="P20" s="98">
        <f t="shared" si="1"/>
        <v>121462.48999999999</v>
      </c>
      <c r="Q20" s="78">
        <f t="shared" si="1"/>
        <v>0</v>
      </c>
      <c r="R20" s="77">
        <f t="shared" si="1"/>
        <v>0</v>
      </c>
      <c r="S20" s="98">
        <f t="shared" si="1"/>
        <v>18965.39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243313.78</v>
      </c>
      <c r="AC20" s="78">
        <f t="shared" si="1"/>
        <v>0</v>
      </c>
      <c r="AD20" s="77">
        <f t="shared" si="1"/>
        <v>0</v>
      </c>
      <c r="AE20" s="98">
        <f t="shared" si="1"/>
        <v>112696.62</v>
      </c>
      <c r="AF20" s="78">
        <f t="shared" si="1"/>
        <v>0</v>
      </c>
      <c r="AG20" s="77">
        <f t="shared" si="1"/>
        <v>0</v>
      </c>
      <c r="AH20" s="98">
        <f t="shared" si="1"/>
        <v>8905.74</v>
      </c>
      <c r="AI20" s="78">
        <f t="shared" si="1"/>
        <v>0</v>
      </c>
      <c r="AJ20" s="77">
        <f t="shared" si="1"/>
        <v>0</v>
      </c>
      <c r="AK20" s="98">
        <f t="shared" si="1"/>
        <v>529221.43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3799.55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80153.63</v>
      </c>
      <c r="BJ20" s="78">
        <f t="shared" si="1"/>
        <v>0</v>
      </c>
      <c r="BK20" s="77">
        <f t="shared" si="1"/>
        <v>0</v>
      </c>
      <c r="BL20" s="98">
        <f t="shared" si="1"/>
        <v>9708.87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1847466.9900000002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5000</v>
      </c>
      <c r="E24" s="89">
        <v>0</v>
      </c>
      <c r="F24" s="90"/>
      <c r="G24" s="88"/>
      <c r="H24" s="89"/>
      <c r="I24" s="90"/>
      <c r="J24" s="97"/>
      <c r="K24" s="89"/>
      <c r="L24" s="101"/>
      <c r="M24" s="97">
        <v>0</v>
      </c>
      <c r="N24" s="89">
        <v>0</v>
      </c>
      <c r="O24" s="101"/>
      <c r="P24" s="97">
        <v>19115</v>
      </c>
      <c r="Q24" s="89">
        <v>0</v>
      </c>
      <c r="R24" s="101"/>
      <c r="S24" s="97">
        <v>0</v>
      </c>
      <c r="T24" s="89">
        <v>0</v>
      </c>
      <c r="U24" s="101"/>
      <c r="V24" s="97">
        <v>0</v>
      </c>
      <c r="W24" s="89">
        <v>0</v>
      </c>
      <c r="X24" s="101"/>
      <c r="Y24" s="97">
        <v>0</v>
      </c>
      <c r="Z24" s="89">
        <v>0</v>
      </c>
      <c r="AA24" s="101"/>
      <c r="AB24" s="97">
        <v>4500</v>
      </c>
      <c r="AC24" s="89">
        <v>0</v>
      </c>
      <c r="AD24" s="101"/>
      <c r="AE24" s="97">
        <v>8500</v>
      </c>
      <c r="AF24" s="89">
        <v>0</v>
      </c>
      <c r="AG24" s="101"/>
      <c r="AH24" s="97"/>
      <c r="AI24" s="89"/>
      <c r="AJ24" s="101"/>
      <c r="AK24" s="97">
        <v>15000</v>
      </c>
      <c r="AL24" s="89">
        <v>0</v>
      </c>
      <c r="AM24" s="101"/>
      <c r="AN24" s="97"/>
      <c r="AO24" s="89"/>
      <c r="AP24" s="101"/>
      <c r="AQ24" s="97">
        <v>0</v>
      </c>
      <c r="AR24" s="89">
        <v>0</v>
      </c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52115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>
        <v>2000</v>
      </c>
      <c r="Z25" s="89">
        <v>0</v>
      </c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2000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>
        <v>0</v>
      </c>
      <c r="Z26" s="89">
        <v>0</v>
      </c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>
        <v>0</v>
      </c>
      <c r="AL26" s="89">
        <v>0</v>
      </c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>
        <v>0</v>
      </c>
      <c r="E27" s="89">
        <v>0</v>
      </c>
      <c r="F27" s="90"/>
      <c r="G27" s="88"/>
      <c r="H27" s="89"/>
      <c r="I27" s="90"/>
      <c r="J27" s="97">
        <v>0</v>
      </c>
      <c r="K27" s="89">
        <v>0</v>
      </c>
      <c r="L27" s="101"/>
      <c r="M27" s="97"/>
      <c r="N27" s="89"/>
      <c r="O27" s="101"/>
      <c r="P27" s="97">
        <v>0</v>
      </c>
      <c r="Q27" s="89">
        <v>0</v>
      </c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>
        <v>20502.64</v>
      </c>
      <c r="AR27" s="89">
        <v>0</v>
      </c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20502.64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5000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19115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2000</v>
      </c>
      <c r="Z28" s="78">
        <f t="shared" si="3"/>
        <v>0</v>
      </c>
      <c r="AA28" s="77">
        <f t="shared" si="3"/>
        <v>0</v>
      </c>
      <c r="AB28" s="98">
        <f t="shared" si="3"/>
        <v>4500</v>
      </c>
      <c r="AC28" s="78">
        <f t="shared" si="3"/>
        <v>0</v>
      </c>
      <c r="AD28" s="77">
        <f t="shared" si="3"/>
        <v>0</v>
      </c>
      <c r="AE28" s="98">
        <f t="shared" si="3"/>
        <v>8500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15000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20502.64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74617.64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>
        <v>0</v>
      </c>
      <c r="AF34" s="89">
        <v>0</v>
      </c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32271.97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32271.97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32271.97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32271.97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326308.59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326308.59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62481.119999999995</v>
      </c>
      <c r="BS50" s="89">
        <v>0</v>
      </c>
      <c r="BT50" s="101"/>
      <c r="BU50" s="76"/>
      <c r="BV50" s="85">
        <f t="shared" si="9"/>
        <v>62481.119999999995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388789.71</v>
      </c>
      <c r="BS51" s="78">
        <f>BS49+BS50</f>
        <v>0</v>
      </c>
      <c r="BT51" s="77">
        <f>BT49+BT50</f>
        <v>0</v>
      </c>
      <c r="BU51" s="85"/>
      <c r="BV51" s="85">
        <f>BV49+BV50</f>
        <v>388789.71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612337.22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29500</v>
      </c>
      <c r="K53" s="86">
        <f t="shared" si="11"/>
        <v>0</v>
      </c>
      <c r="L53" s="86">
        <f t="shared" si="11"/>
        <v>0</v>
      </c>
      <c r="M53" s="86">
        <f t="shared" si="11"/>
        <v>82402.27</v>
      </c>
      <c r="N53" s="86">
        <f t="shared" si="11"/>
        <v>0</v>
      </c>
      <c r="O53" s="86">
        <f t="shared" si="11"/>
        <v>0</v>
      </c>
      <c r="P53" s="86">
        <f t="shared" si="11"/>
        <v>140577.49</v>
      </c>
      <c r="Q53" s="86">
        <f t="shared" si="11"/>
        <v>0</v>
      </c>
      <c r="R53" s="86">
        <f t="shared" si="11"/>
        <v>0</v>
      </c>
      <c r="S53" s="86">
        <f t="shared" si="11"/>
        <v>18965.39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2000</v>
      </c>
      <c r="Z53" s="86">
        <f t="shared" si="11"/>
        <v>0</v>
      </c>
      <c r="AA53" s="86">
        <f t="shared" si="11"/>
        <v>0</v>
      </c>
      <c r="AB53" s="86">
        <f t="shared" si="11"/>
        <v>247813.78</v>
      </c>
      <c r="AC53" s="86">
        <f t="shared" si="11"/>
        <v>0</v>
      </c>
      <c r="AD53" s="86">
        <f t="shared" si="11"/>
        <v>0</v>
      </c>
      <c r="AE53" s="86">
        <f t="shared" si="11"/>
        <v>121196.62</v>
      </c>
      <c r="AF53" s="86">
        <f t="shared" si="11"/>
        <v>0</v>
      </c>
      <c r="AG53" s="86">
        <f t="shared" si="11"/>
        <v>0</v>
      </c>
      <c r="AH53" s="86">
        <f t="shared" si="11"/>
        <v>8905.74</v>
      </c>
      <c r="AI53" s="86">
        <f t="shared" si="11"/>
        <v>0</v>
      </c>
      <c r="AJ53" s="86">
        <f t="shared" si="11"/>
        <v>0</v>
      </c>
      <c r="AK53" s="86">
        <f t="shared" si="11"/>
        <v>544221.43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24302.19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80153.63</v>
      </c>
      <c r="BJ53" s="86">
        <f t="shared" si="11"/>
        <v>0</v>
      </c>
      <c r="BK53" s="86">
        <f t="shared" si="11"/>
        <v>0</v>
      </c>
      <c r="BL53" s="86">
        <f t="shared" si="11"/>
        <v>41980.840000000004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388789.71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2343146.31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IF((Spese_Rendiconto_Anno0!BV53+Spese_Rendiconto_Anno0!BW53-Entrate_Rendiconto_Anno0!D58)&lt;0,Entrate_Rendiconto_Anno0!D58-Spese_Rendiconto_Anno0!BV53-Spese_Rendiconto_Anno0!BW53,0)</f>
        <v>0</v>
      </c>
      <c r="BW54" s="93"/>
      <c r="BX54" s="94">
        <f>IF((Spese_Rendiconto_Anno0!BX53-Entrate_Rendiconto_Anno0!E58)&lt;0,Entrate_Rendiconto_Anno0!E58-Spese_Rendiconto_Anno0!BX53,0)</f>
        <v>0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2021-03-17T09:35:18Z</dcterms:modified>
  <cp:category/>
  <cp:version/>
  <cp:contentType/>
  <cp:contentStatus/>
</cp:coreProperties>
</file>