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<sst xmlns="http://schemas.openxmlformats.org/spreadsheetml/2006/main" count="870" uniqueCount="151">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</sst>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182501.5</v>
      </c>
      <c r="E6" s="40"/>
    </row>
    <row r="7" spans="2:5" ht="15">
      <c r="B7" s="8"/>
      <c r="C7" s="5" t="s">
        <v>6</v>
      </c>
      <c r="D7" s="39">
        <v>100289.13</v>
      </c>
      <c r="E7" s="40"/>
    </row>
    <row r="8" spans="2:5" ht="15.75" thickBot="1">
      <c r="B8" s="9"/>
      <c r="C8" s="6" t="s">
        <v>7</v>
      </c>
      <c r="D8" s="41"/>
      <c r="E8" s="42">
        <v>1467598.26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376321.15</v>
      </c>
      <c r="E10" s="45">
        <v>729569.02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376321.15</v>
      </c>
      <c r="E16" s="51">
        <f>E10+E11+E12+E13+E14+E15</f>
        <v>729569.02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1462245.0699999998</v>
      </c>
      <c r="E18" s="45">
        <v>1611092.55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1462245.0699999998</v>
      </c>
      <c r="E23" s="51">
        <f>E18+E19+E20+E21+E22</f>
        <v>1611092.55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56390.78999999999</v>
      </c>
      <c r="E25" s="45">
        <v>64687.759999999995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7034.59</v>
      </c>
      <c r="E27" s="45">
        <v>7034.59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70865.99</v>
      </c>
      <c r="E29" s="50">
        <v>99887.59000000001</v>
      </c>
    </row>
    <row r="30" spans="2:5" ht="15.75" thickBot="1">
      <c r="B30" s="16">
        <v>30000</v>
      </c>
      <c r="C30" s="15" t="s">
        <v>32</v>
      </c>
      <c r="D30" s="48">
        <f>D25+D26+D27+D28+D29</f>
        <v>134291.37</v>
      </c>
      <c r="E30" s="51">
        <f>E25+E26+E27+E28+E29</f>
        <v>171609.94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60000</v>
      </c>
      <c r="E33" s="59">
        <v>60000</v>
      </c>
    </row>
    <row r="34" spans="2:5" ht="15">
      <c r="B34" s="13">
        <v>40300</v>
      </c>
      <c r="C34" s="54" t="s">
        <v>37</v>
      </c>
      <c r="D34" s="61">
        <v>76598.55</v>
      </c>
      <c r="E34" s="45">
        <v>123705.15</v>
      </c>
    </row>
    <row r="35" spans="2:5" ht="15">
      <c r="B35" s="13">
        <v>40400</v>
      </c>
      <c r="C35" s="54" t="s">
        <v>38</v>
      </c>
      <c r="D35" s="39">
        <v>67240</v>
      </c>
      <c r="E35" s="45">
        <v>67240</v>
      </c>
    </row>
    <row r="36" spans="2:5" ht="15">
      <c r="B36" s="13">
        <v>40500</v>
      </c>
      <c r="C36" s="54" t="s">
        <v>39</v>
      </c>
      <c r="D36" s="49">
        <v>20000</v>
      </c>
      <c r="E36" s="50">
        <v>20000</v>
      </c>
    </row>
    <row r="37" spans="2:5" ht="15.75" thickBot="1">
      <c r="B37" s="16">
        <v>40000</v>
      </c>
      <c r="C37" s="15" t="s">
        <v>40</v>
      </c>
      <c r="D37" s="48">
        <f>D32+D33+D34+D35+D36</f>
        <v>223838.55</v>
      </c>
      <c r="E37" s="51">
        <f>E32+E33+E34+E35+E36</f>
        <v>270945.15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265308.58999999997</v>
      </c>
      <c r="E54" s="45">
        <v>265746.32999999996</v>
      </c>
    </row>
    <row r="55" spans="2:5" ht="15">
      <c r="B55" s="13">
        <v>90200</v>
      </c>
      <c r="C55" s="54" t="s">
        <v>62</v>
      </c>
      <c r="D55" s="61">
        <v>82481.12</v>
      </c>
      <c r="E55" s="62">
        <v>82481.12</v>
      </c>
    </row>
    <row r="56" spans="2:5" ht="15.75" thickBot="1">
      <c r="B56" s="16">
        <v>90000</v>
      </c>
      <c r="C56" s="15" t="s">
        <v>63</v>
      </c>
      <c r="D56" s="48">
        <f>D54+D55</f>
        <v>347789.70999999996</v>
      </c>
      <c r="E56" s="51">
        <f>E54+E55</f>
        <v>348227.44999999995</v>
      </c>
    </row>
    <row r="57" spans="2:5" ht="16.5" thickBot="1" thickTop="1">
      <c r="B57" s="109" t="s">
        <v>64</v>
      </c>
      <c r="C57" s="110"/>
      <c r="D57" s="52">
        <f>D16+D23+D30+D37+D43+D49+D52+D56</f>
        <v>2544485.8499999996</v>
      </c>
      <c r="E57" s="55">
        <f>E16+E23+E30+E37+E43+E49+E52+E56</f>
        <v>3131444.1100000003</v>
      </c>
    </row>
    <row r="58" spans="2:5" ht="16.5" thickBot="1" thickTop="1">
      <c r="B58" s="109" t="s">
        <v>65</v>
      </c>
      <c r="C58" s="110"/>
      <c r="D58" s="52">
        <f>D57+D5+D6+D7+D8</f>
        <v>2827276.4799999995</v>
      </c>
      <c r="E58" s="55">
        <f>E57+E5+E6+E7+E8</f>
        <v>4599042.37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376321.15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376321.15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1442968.0699999998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1442968.0699999998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56390.78999999999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7034.59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119291.37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1450000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265308.58999999997</v>
      </c>
      <c r="E54" s="45"/>
    </row>
    <row r="55" spans="2:5" ht="15">
      <c r="B55" s="13">
        <v>90200</v>
      </c>
      <c r="C55" s="54" t="s">
        <v>62</v>
      </c>
      <c r="D55" s="61">
        <v>82481.12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347789.70999999996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3756370.3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3756370.3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376321.15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376321.15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1423195.2099999997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1423195.2099999997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56390.78999999999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7034.59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55865.990000000005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119291.37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1850000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265308.58999999997</v>
      </c>
      <c r="E54" s="45"/>
    </row>
    <row r="55" spans="2:5" ht="15">
      <c r="B55" s="13">
        <v>90200</v>
      </c>
      <c r="C55" s="54" t="s">
        <v>62</v>
      </c>
      <c r="D55" s="61">
        <v>82481.12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347789.70999999996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4136597.44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4136597.44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392536.05</v>
      </c>
      <c r="E10" s="89">
        <v>0</v>
      </c>
      <c r="F10" s="90">
        <v>432452.80000000005</v>
      </c>
      <c r="G10" s="88"/>
      <c r="H10" s="89"/>
      <c r="I10" s="90"/>
      <c r="J10" s="97">
        <v>29250</v>
      </c>
      <c r="K10" s="89">
        <v>0</v>
      </c>
      <c r="L10" s="101">
        <v>29313.760000000002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>
        <v>0</v>
      </c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39300</v>
      </c>
      <c r="AL10" s="89">
        <v>0</v>
      </c>
      <c r="AM10" s="90">
        <v>39444.47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461086.05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501211.03</v>
      </c>
    </row>
    <row r="11" spans="2:76" ht="15">
      <c r="B11" s="13">
        <v>102</v>
      </c>
      <c r="C11" s="25" t="s">
        <v>92</v>
      </c>
      <c r="D11" s="88">
        <v>28376.46</v>
      </c>
      <c r="E11" s="89">
        <v>0</v>
      </c>
      <c r="F11" s="90">
        <v>30573.97</v>
      </c>
      <c r="G11" s="88"/>
      <c r="H11" s="89"/>
      <c r="I11" s="90"/>
      <c r="J11" s="97">
        <v>1950</v>
      </c>
      <c r="K11" s="89">
        <v>0</v>
      </c>
      <c r="L11" s="101">
        <v>1950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2500</v>
      </c>
      <c r="AL11" s="89">
        <v>0</v>
      </c>
      <c r="AM11" s="90">
        <v>2500.1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32826.46</v>
      </c>
      <c r="BW11" s="77">
        <f t="shared" si="1"/>
        <v>0</v>
      </c>
      <c r="BX11" s="79">
        <f t="shared" si="2"/>
        <v>35024.07</v>
      </c>
    </row>
    <row r="12" spans="2:76" ht="15">
      <c r="B12" s="13">
        <v>103</v>
      </c>
      <c r="C12" s="25" t="s">
        <v>93</v>
      </c>
      <c r="D12" s="88">
        <v>171238.72999999998</v>
      </c>
      <c r="E12" s="89">
        <v>0</v>
      </c>
      <c r="F12" s="90">
        <v>239646.38999999998</v>
      </c>
      <c r="G12" s="88"/>
      <c r="H12" s="89"/>
      <c r="I12" s="90"/>
      <c r="J12" s="97">
        <v>1746.5700000000002</v>
      </c>
      <c r="K12" s="89">
        <v>0</v>
      </c>
      <c r="L12" s="101">
        <v>2849.1499999999996</v>
      </c>
      <c r="M12" s="91">
        <v>66480</v>
      </c>
      <c r="N12" s="89">
        <v>0</v>
      </c>
      <c r="O12" s="90">
        <v>78183.06999999999</v>
      </c>
      <c r="P12" s="91">
        <v>99067.15</v>
      </c>
      <c r="Q12" s="89">
        <v>0</v>
      </c>
      <c r="R12" s="90">
        <v>140812.52000000002</v>
      </c>
      <c r="S12" s="91">
        <v>19360.28</v>
      </c>
      <c r="T12" s="89">
        <v>0</v>
      </c>
      <c r="U12" s="90">
        <v>21178.679999999997</v>
      </c>
      <c r="V12" s="91">
        <v>5000</v>
      </c>
      <c r="W12" s="89">
        <v>0</v>
      </c>
      <c r="X12" s="90">
        <v>5000</v>
      </c>
      <c r="Y12" s="91">
        <v>8186.26</v>
      </c>
      <c r="Z12" s="89">
        <v>0</v>
      </c>
      <c r="AA12" s="90">
        <v>9420.37</v>
      </c>
      <c r="AB12" s="91">
        <v>223033.31</v>
      </c>
      <c r="AC12" s="89">
        <v>0</v>
      </c>
      <c r="AD12" s="90">
        <v>284236.83999999997</v>
      </c>
      <c r="AE12" s="91">
        <v>111900</v>
      </c>
      <c r="AF12" s="89">
        <v>0</v>
      </c>
      <c r="AG12" s="90">
        <v>167414.51</v>
      </c>
      <c r="AH12" s="91">
        <v>3557</v>
      </c>
      <c r="AI12" s="89">
        <v>0</v>
      </c>
      <c r="AJ12" s="90">
        <v>15136.53</v>
      </c>
      <c r="AK12" s="91">
        <v>150140.16999999998</v>
      </c>
      <c r="AL12" s="89">
        <v>0</v>
      </c>
      <c r="AM12" s="90">
        <v>201193.38</v>
      </c>
      <c r="AN12" s="91"/>
      <c r="AO12" s="89"/>
      <c r="AP12" s="90"/>
      <c r="AQ12" s="91">
        <v>3758.23</v>
      </c>
      <c r="AR12" s="89">
        <v>0</v>
      </c>
      <c r="AS12" s="90">
        <v>7153.219999999999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863467.7</v>
      </c>
      <c r="BW12" s="77">
        <f t="shared" si="1"/>
        <v>0</v>
      </c>
      <c r="BX12" s="79">
        <f t="shared" si="2"/>
        <v>1172224.66</v>
      </c>
    </row>
    <row r="13" spans="2:76" ht="15">
      <c r="B13" s="13">
        <v>104</v>
      </c>
      <c r="C13" s="25" t="s">
        <v>19</v>
      </c>
      <c r="D13" s="88">
        <v>43969.96000000001</v>
      </c>
      <c r="E13" s="89">
        <v>0</v>
      </c>
      <c r="F13" s="90">
        <v>86626.96</v>
      </c>
      <c r="G13" s="88"/>
      <c r="H13" s="89"/>
      <c r="I13" s="90"/>
      <c r="J13" s="97"/>
      <c r="K13" s="89"/>
      <c r="L13" s="101"/>
      <c r="M13" s="91">
        <v>32122.27</v>
      </c>
      <c r="N13" s="89">
        <v>0</v>
      </c>
      <c r="O13" s="90">
        <v>46033.11</v>
      </c>
      <c r="P13" s="91">
        <v>12297.19</v>
      </c>
      <c r="Q13" s="89">
        <v>0</v>
      </c>
      <c r="R13" s="90">
        <v>14097.19</v>
      </c>
      <c r="S13" s="91">
        <v>8924.3</v>
      </c>
      <c r="T13" s="89">
        <v>0</v>
      </c>
      <c r="U13" s="90">
        <v>8924.3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>
        <v>20850</v>
      </c>
      <c r="AC13" s="89">
        <v>0</v>
      </c>
      <c r="AD13" s="90">
        <v>44720.66</v>
      </c>
      <c r="AE13" s="91"/>
      <c r="AF13" s="89"/>
      <c r="AG13" s="90"/>
      <c r="AH13" s="91">
        <v>3098.74</v>
      </c>
      <c r="AI13" s="89">
        <v>0</v>
      </c>
      <c r="AJ13" s="90">
        <v>9296.22</v>
      </c>
      <c r="AK13" s="91">
        <v>335734.35000000003</v>
      </c>
      <c r="AL13" s="89">
        <v>0</v>
      </c>
      <c r="AM13" s="90">
        <v>523497.18</v>
      </c>
      <c r="AN13" s="91"/>
      <c r="AO13" s="89"/>
      <c r="AP13" s="90"/>
      <c r="AQ13" s="91">
        <v>41.32</v>
      </c>
      <c r="AR13" s="89">
        <v>0</v>
      </c>
      <c r="AS13" s="90">
        <v>123.96000000000001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457038.13000000006</v>
      </c>
      <c r="BW13" s="77">
        <f t="shared" si="1"/>
        <v>0</v>
      </c>
      <c r="BX13" s="79">
        <f t="shared" si="2"/>
        <v>733319.58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28138.53</v>
      </c>
      <c r="BM16" s="89">
        <v>0</v>
      </c>
      <c r="BN16" s="90">
        <v>28138.53</v>
      </c>
      <c r="BO16" s="91"/>
      <c r="BP16" s="89"/>
      <c r="BQ16" s="90"/>
      <c r="BR16" s="97"/>
      <c r="BS16" s="89"/>
      <c r="BT16" s="101"/>
      <c r="BU16" s="76"/>
      <c r="BV16" s="85">
        <f t="shared" si="0"/>
        <v>28138.53</v>
      </c>
      <c r="BW16" s="77">
        <f t="shared" si="1"/>
        <v>0</v>
      </c>
      <c r="BX16" s="79">
        <f t="shared" si="2"/>
        <v>28138.53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15711.59</v>
      </c>
      <c r="E19" s="89">
        <v>0</v>
      </c>
      <c r="F19" s="90">
        <v>27783.12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73689.13</v>
      </c>
      <c r="BJ19" s="89">
        <v>0</v>
      </c>
      <c r="BK19" s="101">
        <v>73689.13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89400.72</v>
      </c>
      <c r="BW19" s="77">
        <f t="shared" si="1"/>
        <v>0</v>
      </c>
      <c r="BX19" s="79">
        <f t="shared" si="2"/>
        <v>101472.25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651832.7899999999</v>
      </c>
      <c r="E20" s="78">
        <f t="shared" si="3"/>
        <v>0</v>
      </c>
      <c r="F20" s="79">
        <f t="shared" si="3"/>
        <v>817083.24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32946.57</v>
      </c>
      <c r="K20" s="78">
        <f t="shared" si="3"/>
        <v>0</v>
      </c>
      <c r="L20" s="77">
        <f t="shared" si="3"/>
        <v>34112.91</v>
      </c>
      <c r="M20" s="98">
        <f t="shared" si="3"/>
        <v>98602.27</v>
      </c>
      <c r="N20" s="78">
        <f t="shared" si="3"/>
        <v>0</v>
      </c>
      <c r="O20" s="77">
        <f t="shared" si="3"/>
        <v>124216.18</v>
      </c>
      <c r="P20" s="98">
        <f t="shared" si="3"/>
        <v>111364.34</v>
      </c>
      <c r="Q20" s="78">
        <f t="shared" si="3"/>
        <v>0</v>
      </c>
      <c r="R20" s="77">
        <f t="shared" si="3"/>
        <v>154909.71000000002</v>
      </c>
      <c r="S20" s="98">
        <f t="shared" si="3"/>
        <v>28284.579999999998</v>
      </c>
      <c r="T20" s="78">
        <f t="shared" si="3"/>
        <v>0</v>
      </c>
      <c r="U20" s="77">
        <f t="shared" si="3"/>
        <v>30102.979999999996</v>
      </c>
      <c r="V20" s="98">
        <f t="shared" si="3"/>
        <v>5000</v>
      </c>
      <c r="W20" s="78">
        <f t="shared" si="3"/>
        <v>0</v>
      </c>
      <c r="X20" s="77">
        <f t="shared" si="3"/>
        <v>5000</v>
      </c>
      <c r="Y20" s="98">
        <f t="shared" si="3"/>
        <v>8186.26</v>
      </c>
      <c r="Z20" s="78">
        <f t="shared" si="3"/>
        <v>0</v>
      </c>
      <c r="AA20" s="77">
        <f t="shared" si="3"/>
        <v>9420.37</v>
      </c>
      <c r="AB20" s="98">
        <f t="shared" si="3"/>
        <v>243883.31</v>
      </c>
      <c r="AC20" s="78">
        <f t="shared" si="3"/>
        <v>0</v>
      </c>
      <c r="AD20" s="77">
        <f t="shared" si="3"/>
        <v>328957.5</v>
      </c>
      <c r="AE20" s="98">
        <f t="shared" si="3"/>
        <v>111900</v>
      </c>
      <c r="AF20" s="78">
        <f t="shared" si="3"/>
        <v>0</v>
      </c>
      <c r="AG20" s="77">
        <f t="shared" si="3"/>
        <v>167414.51</v>
      </c>
      <c r="AH20" s="98">
        <f t="shared" si="3"/>
        <v>6655.74</v>
      </c>
      <c r="AI20" s="78">
        <f t="shared" si="3"/>
        <v>0</v>
      </c>
      <c r="AJ20" s="77">
        <f t="shared" si="3"/>
        <v>24432.75</v>
      </c>
      <c r="AK20" s="98">
        <f t="shared" si="3"/>
        <v>527674.52</v>
      </c>
      <c r="AL20" s="78">
        <f t="shared" si="3"/>
        <v>0</v>
      </c>
      <c r="AM20" s="77">
        <f t="shared" si="3"/>
        <v>766635.13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3799.55</v>
      </c>
      <c r="AR20" s="78">
        <f t="shared" si="3"/>
        <v>0</v>
      </c>
      <c r="AS20" s="77">
        <f t="shared" si="3"/>
        <v>7277.179999999999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73689.13</v>
      </c>
      <c r="BJ20" s="78">
        <f t="shared" si="3"/>
        <v>0</v>
      </c>
      <c r="BK20" s="77">
        <f t="shared" si="3"/>
        <v>73689.13</v>
      </c>
      <c r="BL20" s="98">
        <f t="shared" si="3"/>
        <v>28138.53</v>
      </c>
      <c r="BM20" s="78">
        <f t="shared" si="3"/>
        <v>0</v>
      </c>
      <c r="BN20" s="77">
        <f t="shared" si="3"/>
        <v>28138.53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1931957.59</v>
      </c>
      <c r="BW20" s="77">
        <f>BW10+BW11+BW12+BW13+BW14+BW15+BW16+BW17+BW18+BW19</f>
        <v>0</v>
      </c>
      <c r="BX20" s="95">
        <f>BX10+BX11+BX12+BX13+BX14+BX15+BX16+BX17+BX18+BX19</f>
        <v>2571390.1199999996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>
        <v>8911.76</v>
      </c>
      <c r="G24" s="88"/>
      <c r="H24" s="89"/>
      <c r="I24" s="90"/>
      <c r="J24" s="97"/>
      <c r="K24" s="89"/>
      <c r="L24" s="101"/>
      <c r="M24" s="97">
        <v>40000</v>
      </c>
      <c r="N24" s="89">
        <v>0</v>
      </c>
      <c r="O24" s="101">
        <v>48849.130000000005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6520</v>
      </c>
      <c r="V24" s="97">
        <v>0</v>
      </c>
      <c r="W24" s="89">
        <v>0</v>
      </c>
      <c r="X24" s="101">
        <v>29467.67</v>
      </c>
      <c r="Y24" s="97">
        <v>96173.08</v>
      </c>
      <c r="Z24" s="89">
        <v>0</v>
      </c>
      <c r="AA24" s="101">
        <v>99351.74</v>
      </c>
      <c r="AB24" s="97">
        <v>9500</v>
      </c>
      <c r="AC24" s="89">
        <v>0</v>
      </c>
      <c r="AD24" s="101">
        <v>11222.24</v>
      </c>
      <c r="AE24" s="97">
        <v>104708.45</v>
      </c>
      <c r="AF24" s="89">
        <v>0</v>
      </c>
      <c r="AG24" s="101">
        <v>143835.81</v>
      </c>
      <c r="AH24" s="97"/>
      <c r="AI24" s="89"/>
      <c r="AJ24" s="101"/>
      <c r="AK24" s="97">
        <v>116618.52</v>
      </c>
      <c r="AL24" s="89">
        <v>0</v>
      </c>
      <c r="AM24" s="101">
        <v>127255.26000000001</v>
      </c>
      <c r="AN24" s="97"/>
      <c r="AO24" s="89"/>
      <c r="AP24" s="101"/>
      <c r="AQ24" s="97">
        <v>46240</v>
      </c>
      <c r="AR24" s="89">
        <v>0</v>
      </c>
      <c r="AS24" s="101">
        <v>46240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418240.05000000005</v>
      </c>
      <c r="BW24" s="77">
        <f t="shared" si="4"/>
        <v>0</v>
      </c>
      <c r="BX24" s="79">
        <f t="shared" si="4"/>
        <v>521653.61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</v>
      </c>
      <c r="Z25" s="89">
        <v>0</v>
      </c>
      <c r="AA25" s="101">
        <v>2000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2000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8904.91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21207.22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30112.13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5814.6</v>
      </c>
      <c r="G27" s="88"/>
      <c r="H27" s="89"/>
      <c r="I27" s="90"/>
      <c r="J27" s="97">
        <v>10000</v>
      </c>
      <c r="K27" s="89">
        <v>0</v>
      </c>
      <c r="L27" s="101">
        <v>10000</v>
      </c>
      <c r="M27" s="97"/>
      <c r="N27" s="89"/>
      <c r="O27" s="101"/>
      <c r="P27" s="97">
        <v>17000</v>
      </c>
      <c r="Q27" s="89">
        <v>0</v>
      </c>
      <c r="R27" s="101">
        <v>17000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27000</v>
      </c>
      <c r="BW27" s="77">
        <f t="shared" si="4"/>
        <v>0</v>
      </c>
      <c r="BX27" s="79">
        <f t="shared" si="4"/>
        <v>32814.6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</v>
      </c>
      <c r="E28" s="78">
        <f t="shared" si="5"/>
        <v>0</v>
      </c>
      <c r="F28" s="79">
        <f t="shared" si="5"/>
        <v>14726.36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10000</v>
      </c>
      <c r="K28" s="78">
        <f t="shared" si="5"/>
        <v>0</v>
      </c>
      <c r="L28" s="77">
        <f t="shared" si="5"/>
        <v>10000</v>
      </c>
      <c r="M28" s="98">
        <f t="shared" si="5"/>
        <v>40000</v>
      </c>
      <c r="N28" s="78">
        <f t="shared" si="5"/>
        <v>0</v>
      </c>
      <c r="O28" s="77">
        <f t="shared" si="5"/>
        <v>48849.130000000005</v>
      </c>
      <c r="P28" s="98">
        <f t="shared" si="5"/>
        <v>17000</v>
      </c>
      <c r="Q28" s="78">
        <f t="shared" si="5"/>
        <v>0</v>
      </c>
      <c r="R28" s="77">
        <f t="shared" si="5"/>
        <v>17000</v>
      </c>
      <c r="S28" s="98">
        <f t="shared" si="5"/>
        <v>0</v>
      </c>
      <c r="T28" s="78">
        <f t="shared" si="5"/>
        <v>0</v>
      </c>
      <c r="U28" s="77">
        <f t="shared" si="5"/>
        <v>6520</v>
      </c>
      <c r="V28" s="98">
        <f t="shared" si="5"/>
        <v>0</v>
      </c>
      <c r="W28" s="78">
        <f t="shared" si="5"/>
        <v>0</v>
      </c>
      <c r="X28" s="77">
        <f t="shared" si="5"/>
        <v>29467.67</v>
      </c>
      <c r="Y28" s="98">
        <f t="shared" si="5"/>
        <v>98173.08</v>
      </c>
      <c r="Z28" s="78">
        <f t="shared" si="5"/>
        <v>0</v>
      </c>
      <c r="AA28" s="77">
        <f t="shared" si="5"/>
        <v>110256.65000000001</v>
      </c>
      <c r="AB28" s="98">
        <f t="shared" si="5"/>
        <v>9500</v>
      </c>
      <c r="AC28" s="78">
        <f t="shared" si="5"/>
        <v>0</v>
      </c>
      <c r="AD28" s="77">
        <f t="shared" si="5"/>
        <v>11222.24</v>
      </c>
      <c r="AE28" s="98">
        <f t="shared" si="5"/>
        <v>104708.45</v>
      </c>
      <c r="AF28" s="78">
        <f t="shared" si="5"/>
        <v>0</v>
      </c>
      <c r="AG28" s="77">
        <f t="shared" si="5"/>
        <v>143835.81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116618.52</v>
      </c>
      <c r="AL28" s="78">
        <f t="shared" si="6"/>
        <v>0</v>
      </c>
      <c r="AM28" s="77">
        <f t="shared" si="6"/>
        <v>148462.48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46240</v>
      </c>
      <c r="AR28" s="78">
        <f t="shared" si="6"/>
        <v>0</v>
      </c>
      <c r="AS28" s="77">
        <f t="shared" si="6"/>
        <v>46240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447240.05000000005</v>
      </c>
      <c r="BW28" s="77">
        <f>BW23+BW24+BW25+BW26+BW27</f>
        <v>0</v>
      </c>
      <c r="BX28" s="95">
        <f>BX23+BX24+BX25+BX26+BX27</f>
        <v>586580.34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100289.13</v>
      </c>
      <c r="BM40" s="89">
        <v>0</v>
      </c>
      <c r="BN40" s="101">
        <v>100289.13</v>
      </c>
      <c r="BO40" s="97"/>
      <c r="BP40" s="89"/>
      <c r="BQ40" s="101"/>
      <c r="BR40" s="97"/>
      <c r="BS40" s="89"/>
      <c r="BT40" s="101"/>
      <c r="BU40" s="76"/>
      <c r="BV40" s="85">
        <f t="shared" si="10"/>
        <v>100289.13</v>
      </c>
      <c r="BW40" s="77">
        <f t="shared" si="10"/>
        <v>0</v>
      </c>
      <c r="BX40" s="79">
        <f t="shared" si="10"/>
        <v>100289.13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100289.13</v>
      </c>
      <c r="BM42" s="78">
        <f t="shared" si="12"/>
        <v>0</v>
      </c>
      <c r="BN42" s="77">
        <f t="shared" si="12"/>
        <v>100289.13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100289.13</v>
      </c>
      <c r="BW42" s="77">
        <f>BW38+BW39+BW40+BW41</f>
        <v>0</v>
      </c>
      <c r="BX42" s="95">
        <f>BX38+BX39+BX40+BX41</f>
        <v>100289.13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265308.58999999997</v>
      </c>
      <c r="BS49" s="89">
        <v>0</v>
      </c>
      <c r="BT49" s="101">
        <v>265308.58999999997</v>
      </c>
      <c r="BU49" s="76"/>
      <c r="BV49" s="85">
        <f aca="true" t="shared" si="15" ref="BV49:BX50">D49+G49+J49+M49+P49+S49+V49+Y49+AB49+AE49+AH49+AK49+AN49+AQ49+AT49+AW49+AZ49+BC49+BF49+BI49+BL49+BO49+BR49</f>
        <v>265308.58999999997</v>
      </c>
      <c r="BW49" s="77">
        <f t="shared" si="15"/>
        <v>0</v>
      </c>
      <c r="BX49" s="79">
        <f t="shared" si="15"/>
        <v>265308.58999999997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82481.12</v>
      </c>
      <c r="BS50" s="89">
        <v>0</v>
      </c>
      <c r="BT50" s="101">
        <v>82768.23</v>
      </c>
      <c r="BU50" s="76"/>
      <c r="BV50" s="85">
        <f t="shared" si="15"/>
        <v>82481.12</v>
      </c>
      <c r="BW50" s="77">
        <f t="shared" si="15"/>
        <v>0</v>
      </c>
      <c r="BX50" s="79">
        <f t="shared" si="15"/>
        <v>82768.23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347789.70999999996</v>
      </c>
      <c r="BS51" s="78">
        <f>BS49+BS50</f>
        <v>0</v>
      </c>
      <c r="BT51" s="77">
        <f>BT49+BT50</f>
        <v>348076.81999999995</v>
      </c>
      <c r="BU51" s="85"/>
      <c r="BV51" s="85">
        <f>BV49+BV50</f>
        <v>347789.70999999996</v>
      </c>
      <c r="BW51" s="77">
        <f>BW49+BW50</f>
        <v>0</v>
      </c>
      <c r="BX51" s="95">
        <f>BX49+BX50</f>
        <v>348076.81999999995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656832.7899999999</v>
      </c>
      <c r="E53" s="86">
        <f t="shared" si="18"/>
        <v>0</v>
      </c>
      <c r="F53" s="86">
        <f t="shared" si="18"/>
        <v>831809.6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42946.57</v>
      </c>
      <c r="K53" s="86">
        <f t="shared" si="18"/>
        <v>0</v>
      </c>
      <c r="L53" s="86">
        <f t="shared" si="18"/>
        <v>44112.91</v>
      </c>
      <c r="M53" s="86">
        <f t="shared" si="18"/>
        <v>138602.27000000002</v>
      </c>
      <c r="N53" s="86">
        <f t="shared" si="18"/>
        <v>0</v>
      </c>
      <c r="O53" s="86">
        <f t="shared" si="18"/>
        <v>173065.31</v>
      </c>
      <c r="P53" s="86">
        <f t="shared" si="18"/>
        <v>128364.34</v>
      </c>
      <c r="Q53" s="86">
        <f t="shared" si="18"/>
        <v>0</v>
      </c>
      <c r="R53" s="86">
        <f t="shared" si="18"/>
        <v>171909.71000000002</v>
      </c>
      <c r="S53" s="86">
        <f t="shared" si="18"/>
        <v>28284.579999999998</v>
      </c>
      <c r="T53" s="86">
        <f t="shared" si="18"/>
        <v>0</v>
      </c>
      <c r="U53" s="86">
        <f t="shared" si="18"/>
        <v>36622.979999999996</v>
      </c>
      <c r="V53" s="86">
        <f t="shared" si="18"/>
        <v>5000</v>
      </c>
      <c r="W53" s="86">
        <f t="shared" si="18"/>
        <v>0</v>
      </c>
      <c r="X53" s="86">
        <f t="shared" si="18"/>
        <v>34467.67</v>
      </c>
      <c r="Y53" s="86">
        <f t="shared" si="18"/>
        <v>106359.34</v>
      </c>
      <c r="Z53" s="86">
        <f t="shared" si="18"/>
        <v>0</v>
      </c>
      <c r="AA53" s="86">
        <f t="shared" si="18"/>
        <v>119677.02</v>
      </c>
      <c r="AB53" s="86">
        <f t="shared" si="18"/>
        <v>253383.31</v>
      </c>
      <c r="AC53" s="86">
        <f t="shared" si="18"/>
        <v>0</v>
      </c>
      <c r="AD53" s="86">
        <f t="shared" si="18"/>
        <v>340179.74</v>
      </c>
      <c r="AE53" s="86">
        <f t="shared" si="18"/>
        <v>216608.45</v>
      </c>
      <c r="AF53" s="86">
        <f t="shared" si="18"/>
        <v>0</v>
      </c>
      <c r="AG53" s="86">
        <f t="shared" si="18"/>
        <v>311250.32</v>
      </c>
      <c r="AH53" s="86">
        <f t="shared" si="18"/>
        <v>6655.74</v>
      </c>
      <c r="AI53" s="86">
        <f t="shared" si="18"/>
        <v>0</v>
      </c>
      <c r="AJ53" s="86">
        <f aca="true" t="shared" si="19" ref="AJ53:BT53">AJ20+AJ28+AJ35+AJ42+AJ46+AJ51</f>
        <v>24432.75</v>
      </c>
      <c r="AK53" s="86">
        <f t="shared" si="19"/>
        <v>644293.04</v>
      </c>
      <c r="AL53" s="86">
        <f t="shared" si="19"/>
        <v>0</v>
      </c>
      <c r="AM53" s="86">
        <f t="shared" si="19"/>
        <v>915097.61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50039.55</v>
      </c>
      <c r="AR53" s="86">
        <f t="shared" si="19"/>
        <v>0</v>
      </c>
      <c r="AS53" s="86">
        <f t="shared" si="19"/>
        <v>53517.18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73689.13</v>
      </c>
      <c r="BJ53" s="86">
        <f t="shared" si="19"/>
        <v>0</v>
      </c>
      <c r="BK53" s="86">
        <f t="shared" si="19"/>
        <v>73689.13</v>
      </c>
      <c r="BL53" s="86">
        <f t="shared" si="19"/>
        <v>128427.66</v>
      </c>
      <c r="BM53" s="86">
        <f t="shared" si="19"/>
        <v>0</v>
      </c>
      <c r="BN53" s="86">
        <f t="shared" si="19"/>
        <v>128427.66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347789.70999999996</v>
      </c>
      <c r="BS53" s="86">
        <f t="shared" si="19"/>
        <v>0</v>
      </c>
      <c r="BT53" s="86">
        <f t="shared" si="19"/>
        <v>348076.81999999995</v>
      </c>
      <c r="BU53" s="86">
        <f>BU8</f>
        <v>0</v>
      </c>
      <c r="BV53" s="102">
        <f>BV8+BV20+BV28+BV35+BV42+BV46+BV51</f>
        <v>2827276.48</v>
      </c>
      <c r="BW53" s="87">
        <f>BW20+BW28+BW35+BW42+BW46+BW51</f>
        <v>0</v>
      </c>
      <c r="BX53" s="87">
        <f>BX20+BX28+BX35+BX42+BX46+BX51</f>
        <v>3606336.409999999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392536.05</v>
      </c>
      <c r="E10" s="89">
        <v>0</v>
      </c>
      <c r="F10" s="90"/>
      <c r="G10" s="88"/>
      <c r="H10" s="89"/>
      <c r="I10" s="90"/>
      <c r="J10" s="97">
        <v>29250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39300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461086.05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28376.46</v>
      </c>
      <c r="E11" s="89">
        <v>0</v>
      </c>
      <c r="F11" s="90"/>
      <c r="G11" s="88"/>
      <c r="H11" s="89"/>
      <c r="I11" s="90"/>
      <c r="J11" s="97">
        <v>1950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32826.46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158795.56</v>
      </c>
      <c r="E12" s="89">
        <v>0</v>
      </c>
      <c r="F12" s="90"/>
      <c r="G12" s="88"/>
      <c r="H12" s="89"/>
      <c r="I12" s="90"/>
      <c r="J12" s="97">
        <v>1723.5300000000002</v>
      </c>
      <c r="K12" s="89">
        <v>0</v>
      </c>
      <c r="L12" s="101"/>
      <c r="M12" s="91">
        <v>46480</v>
      </c>
      <c r="N12" s="89">
        <v>0</v>
      </c>
      <c r="O12" s="90"/>
      <c r="P12" s="91">
        <v>97036.52</v>
      </c>
      <c r="Q12" s="89">
        <v>0</v>
      </c>
      <c r="R12" s="90"/>
      <c r="S12" s="91">
        <v>19360.28</v>
      </c>
      <c r="T12" s="89">
        <v>0</v>
      </c>
      <c r="U12" s="90"/>
      <c r="V12" s="91">
        <v>0</v>
      </c>
      <c r="W12" s="89">
        <v>0</v>
      </c>
      <c r="X12" s="90"/>
      <c r="Y12" s="91">
        <v>8186.26</v>
      </c>
      <c r="Z12" s="89">
        <v>0</v>
      </c>
      <c r="AA12" s="90"/>
      <c r="AB12" s="91">
        <v>217883.69</v>
      </c>
      <c r="AC12" s="89">
        <v>0</v>
      </c>
      <c r="AD12" s="90"/>
      <c r="AE12" s="91">
        <v>91900</v>
      </c>
      <c r="AF12" s="89">
        <v>0</v>
      </c>
      <c r="AG12" s="90"/>
      <c r="AH12" s="91">
        <v>3557</v>
      </c>
      <c r="AI12" s="89">
        <v>0</v>
      </c>
      <c r="AJ12" s="90"/>
      <c r="AK12" s="91">
        <v>125140.17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773821.2400000001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43969.96000000001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32122.27</v>
      </c>
      <c r="N13" s="89">
        <v>0</v>
      </c>
      <c r="O13" s="90"/>
      <c r="P13" s="91">
        <v>12297.19</v>
      </c>
      <c r="Q13" s="89">
        <v>0</v>
      </c>
      <c r="R13" s="90"/>
      <c r="S13" s="91">
        <v>8924.3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20850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335734.35000000003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457038.13000000006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23247.78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23247.78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15711.59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86670.28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102381.87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639389.62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32923.53</v>
      </c>
      <c r="K20" s="78">
        <f t="shared" si="1"/>
        <v>0</v>
      </c>
      <c r="L20" s="77">
        <f t="shared" si="1"/>
        <v>0</v>
      </c>
      <c r="M20" s="98">
        <f t="shared" si="1"/>
        <v>78602.27</v>
      </c>
      <c r="N20" s="78">
        <f t="shared" si="1"/>
        <v>0</v>
      </c>
      <c r="O20" s="77">
        <f t="shared" si="1"/>
        <v>0</v>
      </c>
      <c r="P20" s="98">
        <f t="shared" si="1"/>
        <v>109333.71</v>
      </c>
      <c r="Q20" s="78">
        <f t="shared" si="1"/>
        <v>0</v>
      </c>
      <c r="R20" s="77">
        <f t="shared" si="1"/>
        <v>0</v>
      </c>
      <c r="S20" s="98">
        <f t="shared" si="1"/>
        <v>28284.579999999998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8186.26</v>
      </c>
      <c r="Z20" s="78">
        <f t="shared" si="1"/>
        <v>0</v>
      </c>
      <c r="AA20" s="77">
        <f t="shared" si="1"/>
        <v>0</v>
      </c>
      <c r="AB20" s="98">
        <f t="shared" si="1"/>
        <v>238733.69</v>
      </c>
      <c r="AC20" s="78">
        <f t="shared" si="1"/>
        <v>0</v>
      </c>
      <c r="AD20" s="77">
        <f t="shared" si="1"/>
        <v>0</v>
      </c>
      <c r="AE20" s="98">
        <f t="shared" si="1"/>
        <v>91900</v>
      </c>
      <c r="AF20" s="78">
        <f t="shared" si="1"/>
        <v>0</v>
      </c>
      <c r="AG20" s="77">
        <f t="shared" si="1"/>
        <v>0</v>
      </c>
      <c r="AH20" s="98">
        <f t="shared" si="1"/>
        <v>6655.74</v>
      </c>
      <c r="AI20" s="78">
        <f t="shared" si="1"/>
        <v>0</v>
      </c>
      <c r="AJ20" s="77">
        <f t="shared" si="1"/>
        <v>0</v>
      </c>
      <c r="AK20" s="98">
        <f t="shared" si="1"/>
        <v>502674.52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86670.28</v>
      </c>
      <c r="BJ20" s="78">
        <f t="shared" si="1"/>
        <v>0</v>
      </c>
      <c r="BK20" s="77">
        <f t="shared" si="1"/>
        <v>0</v>
      </c>
      <c r="BL20" s="98">
        <f t="shared" si="1"/>
        <v>23247.78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1850401.5300000003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1000000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154500</v>
      </c>
      <c r="AC24" s="89">
        <v>0</v>
      </c>
      <c r="AD24" s="101"/>
      <c r="AE24" s="97">
        <v>108500</v>
      </c>
      <c r="AF24" s="89">
        <v>0</v>
      </c>
      <c r="AG24" s="101"/>
      <c r="AH24" s="97"/>
      <c r="AI24" s="89"/>
      <c r="AJ24" s="101"/>
      <c r="AK24" s="97">
        <v>200000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1468000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1000000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154500</v>
      </c>
      <c r="AC28" s="78">
        <f t="shared" si="3"/>
        <v>0</v>
      </c>
      <c r="AD28" s="77">
        <f t="shared" si="3"/>
        <v>0</v>
      </c>
      <c r="AE28" s="98">
        <f t="shared" si="3"/>
        <v>108500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200000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88179.06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88179.06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88179.06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88179.06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265308.58999999997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265308.58999999997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82481.12</v>
      </c>
      <c r="BS50" s="89">
        <v>0</v>
      </c>
      <c r="BT50" s="101"/>
      <c r="BU50" s="76"/>
      <c r="BV50" s="85">
        <f t="shared" si="9"/>
        <v>82481.12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347789.70999999996</v>
      </c>
      <c r="BS51" s="78">
        <f>BS49+BS50</f>
        <v>0</v>
      </c>
      <c r="BT51" s="77">
        <f>BT49+BT50</f>
        <v>0</v>
      </c>
      <c r="BU51" s="85"/>
      <c r="BV51" s="85">
        <f>BV49+BV50</f>
        <v>347789.70999999996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644389.62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32923.53</v>
      </c>
      <c r="K53" s="86">
        <f t="shared" si="11"/>
        <v>0</v>
      </c>
      <c r="L53" s="86">
        <f t="shared" si="11"/>
        <v>0</v>
      </c>
      <c r="M53" s="86">
        <f t="shared" si="11"/>
        <v>1078602.27</v>
      </c>
      <c r="N53" s="86">
        <f t="shared" si="11"/>
        <v>0</v>
      </c>
      <c r="O53" s="86">
        <f t="shared" si="11"/>
        <v>0</v>
      </c>
      <c r="P53" s="86">
        <f t="shared" si="11"/>
        <v>109333.71</v>
      </c>
      <c r="Q53" s="86">
        <f t="shared" si="11"/>
        <v>0</v>
      </c>
      <c r="R53" s="86">
        <f t="shared" si="11"/>
        <v>0</v>
      </c>
      <c r="S53" s="86">
        <f t="shared" si="11"/>
        <v>28284.579999999998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10186.26</v>
      </c>
      <c r="Z53" s="86">
        <f t="shared" si="11"/>
        <v>0</v>
      </c>
      <c r="AA53" s="86">
        <f t="shared" si="11"/>
        <v>0</v>
      </c>
      <c r="AB53" s="86">
        <f t="shared" si="11"/>
        <v>393233.69</v>
      </c>
      <c r="AC53" s="86">
        <f t="shared" si="11"/>
        <v>0</v>
      </c>
      <c r="AD53" s="86">
        <f t="shared" si="11"/>
        <v>0</v>
      </c>
      <c r="AE53" s="86">
        <f t="shared" si="11"/>
        <v>200400</v>
      </c>
      <c r="AF53" s="86">
        <f t="shared" si="11"/>
        <v>0</v>
      </c>
      <c r="AG53" s="86">
        <f t="shared" si="11"/>
        <v>0</v>
      </c>
      <c r="AH53" s="86">
        <f t="shared" si="11"/>
        <v>6655.74</v>
      </c>
      <c r="AI53" s="86">
        <f t="shared" si="11"/>
        <v>0</v>
      </c>
      <c r="AJ53" s="86">
        <f t="shared" si="11"/>
        <v>0</v>
      </c>
      <c r="AK53" s="86">
        <f t="shared" si="11"/>
        <v>702674.52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3799.55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86670.28</v>
      </c>
      <c r="BJ53" s="86">
        <f t="shared" si="11"/>
        <v>0</v>
      </c>
      <c r="BK53" s="86">
        <f t="shared" si="11"/>
        <v>0</v>
      </c>
      <c r="BL53" s="86">
        <f t="shared" si="11"/>
        <v>111426.84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347789.70999999996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3756370.3000000003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392536.05</v>
      </c>
      <c r="E10" s="89">
        <v>0</v>
      </c>
      <c r="F10" s="90"/>
      <c r="G10" s="88"/>
      <c r="H10" s="89"/>
      <c r="I10" s="90"/>
      <c r="J10" s="97">
        <v>29250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>
        <v>39300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461086.05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28376.46</v>
      </c>
      <c r="E11" s="89">
        <v>0</v>
      </c>
      <c r="F11" s="90"/>
      <c r="G11" s="88"/>
      <c r="H11" s="89"/>
      <c r="I11" s="90"/>
      <c r="J11" s="97">
        <v>1950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32826.46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158045.56</v>
      </c>
      <c r="E12" s="89">
        <v>0</v>
      </c>
      <c r="F12" s="90"/>
      <c r="G12" s="88"/>
      <c r="H12" s="89"/>
      <c r="I12" s="90"/>
      <c r="J12" s="97">
        <v>1723.5300000000002</v>
      </c>
      <c r="K12" s="89">
        <v>0</v>
      </c>
      <c r="L12" s="101"/>
      <c r="M12" s="91">
        <v>46480</v>
      </c>
      <c r="N12" s="89">
        <v>0</v>
      </c>
      <c r="O12" s="90"/>
      <c r="P12" s="91">
        <v>97036.52</v>
      </c>
      <c r="Q12" s="89">
        <v>0</v>
      </c>
      <c r="R12" s="90"/>
      <c r="S12" s="91">
        <v>19360.28</v>
      </c>
      <c r="T12" s="89">
        <v>0</v>
      </c>
      <c r="U12" s="90"/>
      <c r="V12" s="91">
        <v>0</v>
      </c>
      <c r="W12" s="89">
        <v>0</v>
      </c>
      <c r="X12" s="90"/>
      <c r="Y12" s="91">
        <v>8186.26</v>
      </c>
      <c r="Z12" s="89">
        <v>0</v>
      </c>
      <c r="AA12" s="90"/>
      <c r="AB12" s="91">
        <v>217883.69</v>
      </c>
      <c r="AC12" s="89">
        <v>0</v>
      </c>
      <c r="AD12" s="90"/>
      <c r="AE12" s="91">
        <v>91900</v>
      </c>
      <c r="AF12" s="89">
        <v>0</v>
      </c>
      <c r="AG12" s="90"/>
      <c r="AH12" s="91">
        <v>3557</v>
      </c>
      <c r="AI12" s="89">
        <v>0</v>
      </c>
      <c r="AJ12" s="90"/>
      <c r="AK12" s="91">
        <v>125140.17</v>
      </c>
      <c r="AL12" s="89">
        <v>0</v>
      </c>
      <c r="AM12" s="90"/>
      <c r="AN12" s="91"/>
      <c r="AO12" s="89"/>
      <c r="AP12" s="90"/>
      <c r="AQ12" s="91">
        <v>3758.23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773071.2400000001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43969.96000000001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32122.27</v>
      </c>
      <c r="N13" s="89">
        <v>0</v>
      </c>
      <c r="O13" s="90"/>
      <c r="P13" s="91">
        <v>12297.19</v>
      </c>
      <c r="Q13" s="89">
        <v>0</v>
      </c>
      <c r="R13" s="90"/>
      <c r="S13" s="91">
        <v>8924.3</v>
      </c>
      <c r="T13" s="89">
        <v>0</v>
      </c>
      <c r="U13" s="90"/>
      <c r="V13" s="91">
        <v>0</v>
      </c>
      <c r="W13" s="89">
        <v>0</v>
      </c>
      <c r="X13" s="90"/>
      <c r="Y13" s="91">
        <v>0</v>
      </c>
      <c r="Z13" s="89">
        <v>0</v>
      </c>
      <c r="AA13" s="90"/>
      <c r="AB13" s="91">
        <v>20850</v>
      </c>
      <c r="AC13" s="89">
        <v>0</v>
      </c>
      <c r="AD13" s="90"/>
      <c r="AE13" s="91"/>
      <c r="AF13" s="89"/>
      <c r="AG13" s="90"/>
      <c r="AH13" s="91">
        <v>3098.74</v>
      </c>
      <c r="AI13" s="89">
        <v>0</v>
      </c>
      <c r="AJ13" s="90"/>
      <c r="AK13" s="91">
        <v>335734.35000000003</v>
      </c>
      <c r="AL13" s="89">
        <v>0</v>
      </c>
      <c r="AM13" s="90"/>
      <c r="AN13" s="91"/>
      <c r="AO13" s="89"/>
      <c r="AP13" s="90"/>
      <c r="AQ13" s="91">
        <v>41.32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457038.13000000006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19414.629999999997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19414.629999999997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15711.59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100150.92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115862.51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638639.62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32923.53</v>
      </c>
      <c r="K20" s="78">
        <f t="shared" si="1"/>
        <v>0</v>
      </c>
      <c r="L20" s="77">
        <f t="shared" si="1"/>
        <v>0</v>
      </c>
      <c r="M20" s="98">
        <f t="shared" si="1"/>
        <v>78602.27</v>
      </c>
      <c r="N20" s="78">
        <f t="shared" si="1"/>
        <v>0</v>
      </c>
      <c r="O20" s="77">
        <f t="shared" si="1"/>
        <v>0</v>
      </c>
      <c r="P20" s="98">
        <f t="shared" si="1"/>
        <v>109333.71</v>
      </c>
      <c r="Q20" s="78">
        <f t="shared" si="1"/>
        <v>0</v>
      </c>
      <c r="R20" s="77">
        <f t="shared" si="1"/>
        <v>0</v>
      </c>
      <c r="S20" s="98">
        <f t="shared" si="1"/>
        <v>28284.579999999998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8186.26</v>
      </c>
      <c r="Z20" s="78">
        <f t="shared" si="1"/>
        <v>0</v>
      </c>
      <c r="AA20" s="77">
        <f t="shared" si="1"/>
        <v>0</v>
      </c>
      <c r="AB20" s="98">
        <f t="shared" si="1"/>
        <v>238733.69</v>
      </c>
      <c r="AC20" s="78">
        <f t="shared" si="1"/>
        <v>0</v>
      </c>
      <c r="AD20" s="77">
        <f t="shared" si="1"/>
        <v>0</v>
      </c>
      <c r="AE20" s="98">
        <f t="shared" si="1"/>
        <v>91900</v>
      </c>
      <c r="AF20" s="78">
        <f t="shared" si="1"/>
        <v>0</v>
      </c>
      <c r="AG20" s="77">
        <f t="shared" si="1"/>
        <v>0</v>
      </c>
      <c r="AH20" s="98">
        <f t="shared" si="1"/>
        <v>6655.74</v>
      </c>
      <c r="AI20" s="78">
        <f t="shared" si="1"/>
        <v>0</v>
      </c>
      <c r="AJ20" s="77">
        <f t="shared" si="1"/>
        <v>0</v>
      </c>
      <c r="AK20" s="98">
        <f t="shared" si="1"/>
        <v>502674.52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3799.55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100150.92</v>
      </c>
      <c r="BJ20" s="78">
        <f t="shared" si="1"/>
        <v>0</v>
      </c>
      <c r="BK20" s="77">
        <f t="shared" si="1"/>
        <v>0</v>
      </c>
      <c r="BL20" s="98">
        <f t="shared" si="1"/>
        <v>19414.629999999997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1859299.02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1350000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154500</v>
      </c>
      <c r="AC24" s="89">
        <v>0</v>
      </c>
      <c r="AD24" s="101"/>
      <c r="AE24" s="97">
        <v>158500</v>
      </c>
      <c r="AF24" s="89">
        <v>0</v>
      </c>
      <c r="AG24" s="101"/>
      <c r="AH24" s="97"/>
      <c r="AI24" s="89"/>
      <c r="AJ24" s="101"/>
      <c r="AK24" s="97">
        <v>200000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1868000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1350000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</v>
      </c>
      <c r="Z28" s="78">
        <f t="shared" si="3"/>
        <v>0</v>
      </c>
      <c r="AA28" s="77">
        <f t="shared" si="3"/>
        <v>0</v>
      </c>
      <c r="AB28" s="98">
        <f t="shared" si="3"/>
        <v>154500</v>
      </c>
      <c r="AC28" s="78">
        <f t="shared" si="3"/>
        <v>0</v>
      </c>
      <c r="AD28" s="77">
        <f t="shared" si="3"/>
        <v>0</v>
      </c>
      <c r="AE28" s="98">
        <f t="shared" si="3"/>
        <v>158500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200000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1870000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59508.71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59508.71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59508.71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59508.71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265308.58999999997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265308.58999999997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82481.12</v>
      </c>
      <c r="BS50" s="89">
        <v>0</v>
      </c>
      <c r="BT50" s="101"/>
      <c r="BU50" s="76"/>
      <c r="BV50" s="85">
        <f t="shared" si="9"/>
        <v>82481.12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347789.70999999996</v>
      </c>
      <c r="BS51" s="78">
        <f>BS49+BS50</f>
        <v>0</v>
      </c>
      <c r="BT51" s="77">
        <f>BT49+BT50</f>
        <v>0</v>
      </c>
      <c r="BU51" s="85"/>
      <c r="BV51" s="85">
        <f>BV49+BV50</f>
        <v>347789.70999999996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643639.62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32923.53</v>
      </c>
      <c r="K53" s="86">
        <f t="shared" si="11"/>
        <v>0</v>
      </c>
      <c r="L53" s="86">
        <f t="shared" si="11"/>
        <v>0</v>
      </c>
      <c r="M53" s="86">
        <f t="shared" si="11"/>
        <v>1428602.27</v>
      </c>
      <c r="N53" s="86">
        <f t="shared" si="11"/>
        <v>0</v>
      </c>
      <c r="O53" s="86">
        <f t="shared" si="11"/>
        <v>0</v>
      </c>
      <c r="P53" s="86">
        <f t="shared" si="11"/>
        <v>109333.71</v>
      </c>
      <c r="Q53" s="86">
        <f t="shared" si="11"/>
        <v>0</v>
      </c>
      <c r="R53" s="86">
        <f t="shared" si="11"/>
        <v>0</v>
      </c>
      <c r="S53" s="86">
        <f t="shared" si="11"/>
        <v>28284.579999999998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10186.26</v>
      </c>
      <c r="Z53" s="86">
        <f t="shared" si="11"/>
        <v>0</v>
      </c>
      <c r="AA53" s="86">
        <f t="shared" si="11"/>
        <v>0</v>
      </c>
      <c r="AB53" s="86">
        <f t="shared" si="11"/>
        <v>393233.69</v>
      </c>
      <c r="AC53" s="86">
        <f t="shared" si="11"/>
        <v>0</v>
      </c>
      <c r="AD53" s="86">
        <f t="shared" si="11"/>
        <v>0</v>
      </c>
      <c r="AE53" s="86">
        <f t="shared" si="11"/>
        <v>250400</v>
      </c>
      <c r="AF53" s="86">
        <f t="shared" si="11"/>
        <v>0</v>
      </c>
      <c r="AG53" s="86">
        <f t="shared" si="11"/>
        <v>0</v>
      </c>
      <c r="AH53" s="86">
        <f t="shared" si="11"/>
        <v>6655.74</v>
      </c>
      <c r="AI53" s="86">
        <f t="shared" si="11"/>
        <v>0</v>
      </c>
      <c r="AJ53" s="86">
        <f t="shared" si="11"/>
        <v>0</v>
      </c>
      <c r="AK53" s="86">
        <f t="shared" si="11"/>
        <v>702674.52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3799.55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100150.92</v>
      </c>
      <c r="BJ53" s="86">
        <f t="shared" si="11"/>
        <v>0</v>
      </c>
      <c r="BK53" s="86">
        <f t="shared" si="11"/>
        <v>0</v>
      </c>
      <c r="BL53" s="86">
        <f t="shared" si="11"/>
        <v>78923.34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347789.70999999996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4136597.44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2017-07-24T07:28:03Z</dcterms:modified>
  <cp:category/>
  <cp:version/>
  <cp:contentType/>
  <cp:contentStatus/>
</cp:coreProperties>
</file>