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<sst xmlns="http://schemas.openxmlformats.org/spreadsheetml/2006/main" count="870" uniqueCount="151">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</sst>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330542.86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2689151.13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3755500</v>
      </c>
      <c r="E10" s="45">
        <v>5377679.329999999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3755500</v>
      </c>
      <c r="E16" s="51">
        <f>E10+E11+E12+E13+E14+E15</f>
        <v>5377679.329999999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444909.02999999997</v>
      </c>
      <c r="E18" s="45">
        <v>1347568.41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444909.02999999997</v>
      </c>
      <c r="E23" s="51">
        <f>E18+E19+E20+E21+E22</f>
        <v>1347568.41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260200</v>
      </c>
      <c r="E25" s="45">
        <v>378259.46</v>
      </c>
    </row>
    <row r="26" spans="2:5" ht="15">
      <c r="B26" s="13">
        <v>30200</v>
      </c>
      <c r="C26" s="54" t="s">
        <v>28</v>
      </c>
      <c r="D26" s="39">
        <v>80500</v>
      </c>
      <c r="E26" s="45">
        <v>112400.43000000001</v>
      </c>
    </row>
    <row r="27" spans="2:5" ht="15">
      <c r="B27" s="13">
        <v>30300</v>
      </c>
      <c r="C27" s="54" t="s">
        <v>29</v>
      </c>
      <c r="D27" s="39">
        <v>100</v>
      </c>
      <c r="E27" s="45">
        <v>102.27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220300</v>
      </c>
      <c r="E29" s="50">
        <v>306139.88</v>
      </c>
    </row>
    <row r="30" spans="2:5" ht="15.75" thickBot="1">
      <c r="B30" s="16">
        <v>30000</v>
      </c>
      <c r="C30" s="15" t="s">
        <v>32</v>
      </c>
      <c r="D30" s="48">
        <f>D25+D26+D27+D28+D29</f>
        <v>561100</v>
      </c>
      <c r="E30" s="51">
        <f>E25+E26+E27+E28+E29</f>
        <v>796902.04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1146188.06</v>
      </c>
      <c r="E33" s="59">
        <v>9329494.24</v>
      </c>
    </row>
    <row r="34" spans="2:5" ht="15">
      <c r="B34" s="13">
        <v>40300</v>
      </c>
      <c r="C34" s="54" t="s">
        <v>37</v>
      </c>
      <c r="D34" s="61">
        <v>0</v>
      </c>
      <c r="E34" s="45">
        <v>83046.86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110000</v>
      </c>
      <c r="E36" s="50">
        <v>468161.79</v>
      </c>
    </row>
    <row r="37" spans="2:5" ht="15.75" thickBot="1">
      <c r="B37" s="16">
        <v>40000</v>
      </c>
      <c r="C37" s="15" t="s">
        <v>40</v>
      </c>
      <c r="D37" s="48">
        <f>D32+D33+D34+D35+D36</f>
        <v>1261188.06</v>
      </c>
      <c r="E37" s="51">
        <f>E32+E33+E34+E35+E36</f>
        <v>9885702.889999999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1202000</v>
      </c>
      <c r="E54" s="45">
        <v>1202000</v>
      </c>
    </row>
    <row r="55" spans="2:5" ht="15">
      <c r="B55" s="13">
        <v>90200</v>
      </c>
      <c r="C55" s="54" t="s">
        <v>62</v>
      </c>
      <c r="D55" s="61">
        <v>119000</v>
      </c>
      <c r="E55" s="62">
        <v>164188.91999999998</v>
      </c>
    </row>
    <row r="56" spans="2:5" ht="15.75" thickBot="1">
      <c r="B56" s="16">
        <v>90000</v>
      </c>
      <c r="C56" s="15" t="s">
        <v>63</v>
      </c>
      <c r="D56" s="48">
        <f>D54+D55</f>
        <v>1321000</v>
      </c>
      <c r="E56" s="51">
        <f>E54+E55</f>
        <v>1366188.92</v>
      </c>
    </row>
    <row r="57" spans="2:5" ht="16.5" thickBot="1" thickTop="1">
      <c r="B57" s="109" t="s">
        <v>64</v>
      </c>
      <c r="C57" s="110"/>
      <c r="D57" s="52">
        <f>D16+D23+D30+D37+D43+D49+D52+D56</f>
        <v>7343697.09</v>
      </c>
      <c r="E57" s="55">
        <f>E16+E23+E30+E37+E43+E49+E52+E56</f>
        <v>18774041.589999996</v>
      </c>
    </row>
    <row r="58" spans="2:5" ht="16.5" thickBot="1" thickTop="1">
      <c r="B58" s="109" t="s">
        <v>65</v>
      </c>
      <c r="C58" s="110"/>
      <c r="D58" s="52">
        <f>D57+D5+D6+D7+D8</f>
        <v>7674239.95</v>
      </c>
      <c r="E58" s="55">
        <f>E57+E5+E6+E7+E8</f>
        <v>21463192.719999995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33335.85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33335.85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260200</v>
      </c>
      <c r="E25" s="45"/>
    </row>
    <row r="26" spans="2:5" ht="15">
      <c r="B26" s="13">
        <v>30200</v>
      </c>
      <c r="C26" s="54" t="s">
        <v>28</v>
      </c>
      <c r="D26" s="39">
        <v>80500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188200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529000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1202000</v>
      </c>
      <c r="E54" s="45"/>
    </row>
    <row r="55" spans="2:5" ht="15">
      <c r="B55" s="13">
        <v>90200</v>
      </c>
      <c r="C55" s="54" t="s">
        <v>62</v>
      </c>
      <c r="D55" s="61">
        <v>119000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1321000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5776335.85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5776335.85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3753000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33335.85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33335.85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260200</v>
      </c>
      <c r="E25" s="45"/>
    </row>
    <row r="26" spans="2:5" ht="15">
      <c r="B26" s="13">
        <v>30200</v>
      </c>
      <c r="C26" s="54" t="s">
        <v>28</v>
      </c>
      <c r="D26" s="39">
        <v>80500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188200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529000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80000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1202000</v>
      </c>
      <c r="E54" s="45"/>
    </row>
    <row r="55" spans="2:5" ht="15">
      <c r="B55" s="13">
        <v>90200</v>
      </c>
      <c r="C55" s="54" t="s">
        <v>62</v>
      </c>
      <c r="D55" s="61">
        <v>119000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1321000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5771335.85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5771335.85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>
        <v>18478.56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12880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18478.56</v>
      </c>
    </row>
    <row r="11" spans="2:76" ht="15">
      <c r="B11" s="13">
        <v>102</v>
      </c>
      <c r="C11" s="25" t="s">
        <v>92</v>
      </c>
      <c r="D11" s="88">
        <v>9300</v>
      </c>
      <c r="E11" s="89">
        <v>0</v>
      </c>
      <c r="F11" s="90">
        <v>10355.560000000001</v>
      </c>
      <c r="G11" s="88"/>
      <c r="H11" s="89"/>
      <c r="I11" s="90"/>
      <c r="J11" s="97">
        <v>50</v>
      </c>
      <c r="K11" s="89">
        <v>0</v>
      </c>
      <c r="L11" s="101">
        <v>50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9350</v>
      </c>
      <c r="BW11" s="77">
        <f t="shared" si="1"/>
        <v>0</v>
      </c>
      <c r="BX11" s="79">
        <f t="shared" si="2"/>
        <v>10405.560000000001</v>
      </c>
    </row>
    <row r="12" spans="2:76" ht="15">
      <c r="B12" s="13">
        <v>103</v>
      </c>
      <c r="C12" s="25" t="s">
        <v>93</v>
      </c>
      <c r="D12" s="88">
        <v>390000</v>
      </c>
      <c r="E12" s="89">
        <v>0</v>
      </c>
      <c r="F12" s="90">
        <v>566086.6199999999</v>
      </c>
      <c r="G12" s="88"/>
      <c r="H12" s="89"/>
      <c r="I12" s="90"/>
      <c r="J12" s="97">
        <v>48200</v>
      </c>
      <c r="K12" s="89">
        <v>0</v>
      </c>
      <c r="L12" s="101">
        <v>62089.83</v>
      </c>
      <c r="M12" s="91">
        <v>106500</v>
      </c>
      <c r="N12" s="89">
        <v>0</v>
      </c>
      <c r="O12" s="90">
        <v>136293.95</v>
      </c>
      <c r="P12" s="91">
        <v>3550</v>
      </c>
      <c r="Q12" s="89">
        <v>0</v>
      </c>
      <c r="R12" s="90">
        <v>3551.68</v>
      </c>
      <c r="S12" s="91">
        <v>698528.18</v>
      </c>
      <c r="T12" s="89">
        <v>0</v>
      </c>
      <c r="U12" s="90">
        <v>1330245.62</v>
      </c>
      <c r="V12" s="91">
        <v>244500</v>
      </c>
      <c r="W12" s="89">
        <v>0</v>
      </c>
      <c r="X12" s="90">
        <v>327598.95</v>
      </c>
      <c r="Y12" s="91">
        <v>5000</v>
      </c>
      <c r="Z12" s="89">
        <v>0</v>
      </c>
      <c r="AA12" s="90">
        <v>50042.4</v>
      </c>
      <c r="AB12" s="91">
        <v>963600</v>
      </c>
      <c r="AC12" s="89">
        <v>0</v>
      </c>
      <c r="AD12" s="90">
        <v>1148597.81</v>
      </c>
      <c r="AE12" s="91">
        <v>428500</v>
      </c>
      <c r="AF12" s="89">
        <v>0</v>
      </c>
      <c r="AG12" s="90">
        <v>561633.4</v>
      </c>
      <c r="AH12" s="91">
        <v>0</v>
      </c>
      <c r="AI12" s="89">
        <v>0</v>
      </c>
      <c r="AJ12" s="90">
        <v>4595.2699999999995</v>
      </c>
      <c r="AK12" s="91">
        <v>17600</v>
      </c>
      <c r="AL12" s="89">
        <v>0</v>
      </c>
      <c r="AM12" s="90">
        <v>30628.149999999998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4600</v>
      </c>
      <c r="BA12" s="89">
        <v>0</v>
      </c>
      <c r="BB12" s="90">
        <v>4600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2910578.18</v>
      </c>
      <c r="BW12" s="77">
        <f t="shared" si="1"/>
        <v>0</v>
      </c>
      <c r="BX12" s="79">
        <f t="shared" si="2"/>
        <v>4225963.680000001</v>
      </c>
    </row>
    <row r="13" spans="2:76" ht="15">
      <c r="B13" s="13">
        <v>104</v>
      </c>
      <c r="C13" s="25" t="s">
        <v>19</v>
      </c>
      <c r="D13" s="88">
        <v>1048214.49</v>
      </c>
      <c r="E13" s="89">
        <v>0</v>
      </c>
      <c r="F13" s="90">
        <v>1177044.9400000002</v>
      </c>
      <c r="G13" s="88"/>
      <c r="H13" s="89"/>
      <c r="I13" s="90"/>
      <c r="J13" s="97">
        <v>6700</v>
      </c>
      <c r="K13" s="89">
        <v>0</v>
      </c>
      <c r="L13" s="101">
        <v>13400</v>
      </c>
      <c r="M13" s="91">
        <v>37100</v>
      </c>
      <c r="N13" s="89">
        <v>0</v>
      </c>
      <c r="O13" s="90">
        <v>74297.01000000001</v>
      </c>
      <c r="P13" s="91">
        <v>12400</v>
      </c>
      <c r="Q13" s="89">
        <v>0</v>
      </c>
      <c r="R13" s="90">
        <v>14589.6</v>
      </c>
      <c r="S13" s="91">
        <v>25000</v>
      </c>
      <c r="T13" s="89">
        <v>0</v>
      </c>
      <c r="U13" s="90">
        <v>25000</v>
      </c>
      <c r="V13" s="91">
        <v>139800</v>
      </c>
      <c r="W13" s="89">
        <v>0</v>
      </c>
      <c r="X13" s="90">
        <v>290532.5</v>
      </c>
      <c r="Y13" s="91"/>
      <c r="Z13" s="89"/>
      <c r="AA13" s="90"/>
      <c r="AB13" s="91">
        <v>24925</v>
      </c>
      <c r="AC13" s="89">
        <v>0</v>
      </c>
      <c r="AD13" s="90">
        <v>37841.91</v>
      </c>
      <c r="AE13" s="91"/>
      <c r="AF13" s="89"/>
      <c r="AG13" s="90"/>
      <c r="AH13" s="91">
        <v>500</v>
      </c>
      <c r="AI13" s="89">
        <v>0</v>
      </c>
      <c r="AJ13" s="90">
        <v>500</v>
      </c>
      <c r="AK13" s="91">
        <v>48767.17</v>
      </c>
      <c r="AL13" s="89">
        <v>0</v>
      </c>
      <c r="AM13" s="90">
        <v>68271.53</v>
      </c>
      <c r="AN13" s="91">
        <v>0</v>
      </c>
      <c r="AO13" s="89">
        <v>0</v>
      </c>
      <c r="AP13" s="90">
        <v>0</v>
      </c>
      <c r="AQ13" s="91">
        <v>17245</v>
      </c>
      <c r="AR13" s="89">
        <v>0</v>
      </c>
      <c r="AS13" s="90">
        <v>42195.2</v>
      </c>
      <c r="AT13" s="91"/>
      <c r="AU13" s="89"/>
      <c r="AV13" s="90"/>
      <c r="AW13" s="97">
        <v>4800</v>
      </c>
      <c r="AX13" s="89">
        <v>0</v>
      </c>
      <c r="AY13" s="101">
        <v>4800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1365451.66</v>
      </c>
      <c r="BW13" s="77">
        <f t="shared" si="1"/>
        <v>0</v>
      </c>
      <c r="BX13" s="79">
        <f t="shared" si="2"/>
        <v>1748472.6900000002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9450</v>
      </c>
      <c r="BM16" s="89">
        <v>0</v>
      </c>
      <c r="BN16" s="90">
        <v>9450</v>
      </c>
      <c r="BO16" s="91"/>
      <c r="BP16" s="89"/>
      <c r="BQ16" s="90"/>
      <c r="BR16" s="97"/>
      <c r="BS16" s="89"/>
      <c r="BT16" s="101"/>
      <c r="BU16" s="76"/>
      <c r="BV16" s="85">
        <f t="shared" si="0"/>
        <v>9450</v>
      </c>
      <c r="BW16" s="77">
        <f t="shared" si="1"/>
        <v>0</v>
      </c>
      <c r="BX16" s="79">
        <f t="shared" si="2"/>
        <v>9450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72480</v>
      </c>
      <c r="E18" s="89">
        <v>0</v>
      </c>
      <c r="F18" s="90">
        <v>382513.39</v>
      </c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>
        <v>194.2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500</v>
      </c>
      <c r="AC18" s="89">
        <v>0</v>
      </c>
      <c r="AD18" s="101">
        <v>500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73130</v>
      </c>
      <c r="BW18" s="77">
        <f t="shared" si="1"/>
        <v>0</v>
      </c>
      <c r="BX18" s="79">
        <f t="shared" si="2"/>
        <v>383207.59</v>
      </c>
    </row>
    <row r="19" spans="2:76" ht="15">
      <c r="B19" s="13">
        <v>110</v>
      </c>
      <c r="C19" s="25" t="s">
        <v>98</v>
      </c>
      <c r="D19" s="88">
        <v>70900</v>
      </c>
      <c r="E19" s="89">
        <v>0</v>
      </c>
      <c r="F19" s="90">
        <v>74253.38</v>
      </c>
      <c r="G19" s="88"/>
      <c r="H19" s="89"/>
      <c r="I19" s="90"/>
      <c r="J19" s="97">
        <v>1000</v>
      </c>
      <c r="K19" s="89">
        <v>0</v>
      </c>
      <c r="L19" s="101">
        <v>1000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237949.19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309849.19</v>
      </c>
      <c r="BW19" s="77">
        <f t="shared" si="1"/>
        <v>0</v>
      </c>
      <c r="BX19" s="79">
        <f t="shared" si="2"/>
        <v>75253.38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1603774.49</v>
      </c>
      <c r="E20" s="78">
        <f t="shared" si="3"/>
        <v>0</v>
      </c>
      <c r="F20" s="79">
        <f t="shared" si="3"/>
        <v>2228732.45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55950</v>
      </c>
      <c r="K20" s="78">
        <f t="shared" si="3"/>
        <v>0</v>
      </c>
      <c r="L20" s="77">
        <f t="shared" si="3"/>
        <v>76539.83</v>
      </c>
      <c r="M20" s="98">
        <f t="shared" si="3"/>
        <v>143750</v>
      </c>
      <c r="N20" s="78">
        <f t="shared" si="3"/>
        <v>0</v>
      </c>
      <c r="O20" s="77">
        <f t="shared" si="3"/>
        <v>210785.16000000003</v>
      </c>
      <c r="P20" s="98">
        <f t="shared" si="3"/>
        <v>15950</v>
      </c>
      <c r="Q20" s="78">
        <f t="shared" si="3"/>
        <v>0</v>
      </c>
      <c r="R20" s="77">
        <f t="shared" si="3"/>
        <v>18141.28</v>
      </c>
      <c r="S20" s="98">
        <f t="shared" si="3"/>
        <v>723528.18</v>
      </c>
      <c r="T20" s="78">
        <f t="shared" si="3"/>
        <v>0</v>
      </c>
      <c r="U20" s="77">
        <f t="shared" si="3"/>
        <v>1355245.62</v>
      </c>
      <c r="V20" s="98">
        <f t="shared" si="3"/>
        <v>384300</v>
      </c>
      <c r="W20" s="78">
        <f t="shared" si="3"/>
        <v>0</v>
      </c>
      <c r="X20" s="77">
        <f t="shared" si="3"/>
        <v>618131.45</v>
      </c>
      <c r="Y20" s="98">
        <f t="shared" si="3"/>
        <v>5000</v>
      </c>
      <c r="Z20" s="78">
        <f t="shared" si="3"/>
        <v>0</v>
      </c>
      <c r="AA20" s="77">
        <f t="shared" si="3"/>
        <v>50042.4</v>
      </c>
      <c r="AB20" s="98">
        <f t="shared" si="3"/>
        <v>989025</v>
      </c>
      <c r="AC20" s="78">
        <f t="shared" si="3"/>
        <v>0</v>
      </c>
      <c r="AD20" s="77">
        <f t="shared" si="3"/>
        <v>1186939.72</v>
      </c>
      <c r="AE20" s="98">
        <f t="shared" si="3"/>
        <v>428500</v>
      </c>
      <c r="AF20" s="78">
        <f t="shared" si="3"/>
        <v>0</v>
      </c>
      <c r="AG20" s="77">
        <f t="shared" si="3"/>
        <v>561633.4</v>
      </c>
      <c r="AH20" s="98">
        <f t="shared" si="3"/>
        <v>500</v>
      </c>
      <c r="AI20" s="78">
        <f t="shared" si="3"/>
        <v>0</v>
      </c>
      <c r="AJ20" s="77">
        <f t="shared" si="3"/>
        <v>5095.2699999999995</v>
      </c>
      <c r="AK20" s="98">
        <f t="shared" si="3"/>
        <v>66367.17</v>
      </c>
      <c r="AL20" s="78">
        <f t="shared" si="3"/>
        <v>0</v>
      </c>
      <c r="AM20" s="77">
        <f t="shared" si="3"/>
        <v>98899.68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17245</v>
      </c>
      <c r="AR20" s="78">
        <f t="shared" si="3"/>
        <v>0</v>
      </c>
      <c r="AS20" s="77">
        <f t="shared" si="3"/>
        <v>42195.2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4800</v>
      </c>
      <c r="AX20" s="78">
        <f t="shared" si="3"/>
        <v>0</v>
      </c>
      <c r="AY20" s="77">
        <f t="shared" si="3"/>
        <v>4800</v>
      </c>
      <c r="AZ20" s="98">
        <f t="shared" si="3"/>
        <v>4600</v>
      </c>
      <c r="BA20" s="78">
        <f t="shared" si="3"/>
        <v>0</v>
      </c>
      <c r="BB20" s="77">
        <f t="shared" si="3"/>
        <v>4600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237949.19</v>
      </c>
      <c r="BJ20" s="78">
        <f t="shared" si="3"/>
        <v>0</v>
      </c>
      <c r="BK20" s="77">
        <f t="shared" si="3"/>
        <v>0</v>
      </c>
      <c r="BL20" s="98">
        <f t="shared" si="3"/>
        <v>9450</v>
      </c>
      <c r="BM20" s="78">
        <f t="shared" si="3"/>
        <v>0</v>
      </c>
      <c r="BN20" s="77">
        <f t="shared" si="3"/>
        <v>9450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4690689.03</v>
      </c>
      <c r="BW20" s="77">
        <f>BW10+BW11+BW12+BW13+BW14+BW15+BW16+BW17+BW18+BW19</f>
        <v>0</v>
      </c>
      <c r="BX20" s="95">
        <f>BX10+BX11+BX12+BX13+BX14+BX15+BX16+BX17+BX18+BX19</f>
        <v>6471231.460000001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306000</v>
      </c>
      <c r="E24" s="89">
        <v>0</v>
      </c>
      <c r="F24" s="90">
        <v>343341.27</v>
      </c>
      <c r="G24" s="88"/>
      <c r="H24" s="89"/>
      <c r="I24" s="90"/>
      <c r="J24" s="97">
        <v>0</v>
      </c>
      <c r="K24" s="89">
        <v>0</v>
      </c>
      <c r="L24" s="101">
        <v>1060.18</v>
      </c>
      <c r="M24" s="97">
        <v>853300.1200000001</v>
      </c>
      <c r="N24" s="89">
        <v>0</v>
      </c>
      <c r="O24" s="101">
        <v>2993006.7</v>
      </c>
      <c r="P24" s="97"/>
      <c r="Q24" s="89"/>
      <c r="R24" s="101"/>
      <c r="S24" s="97">
        <v>0</v>
      </c>
      <c r="T24" s="89">
        <v>0</v>
      </c>
      <c r="U24" s="101">
        <v>5040371.32</v>
      </c>
      <c r="V24" s="97">
        <v>28430.8</v>
      </c>
      <c r="W24" s="89">
        <v>0</v>
      </c>
      <c r="X24" s="101">
        <v>1473119.2599999998</v>
      </c>
      <c r="Y24" s="97">
        <v>0</v>
      </c>
      <c r="Z24" s="89">
        <v>0</v>
      </c>
      <c r="AA24" s="101">
        <v>95000</v>
      </c>
      <c r="AB24" s="97">
        <v>350000</v>
      </c>
      <c r="AC24" s="89">
        <v>0</v>
      </c>
      <c r="AD24" s="101">
        <v>436782.38999999996</v>
      </c>
      <c r="AE24" s="97">
        <v>54000</v>
      </c>
      <c r="AF24" s="89">
        <v>0</v>
      </c>
      <c r="AG24" s="101">
        <v>255270.03999999998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13452.6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1591730.9200000002</v>
      </c>
      <c r="BW24" s="77">
        <f t="shared" si="4"/>
        <v>0</v>
      </c>
      <c r="BX24" s="79">
        <f t="shared" si="4"/>
        <v>10651403.76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10000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0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306000</v>
      </c>
      <c r="E28" s="78">
        <f t="shared" si="5"/>
        <v>0</v>
      </c>
      <c r="F28" s="79">
        <f t="shared" si="5"/>
        <v>343341.27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1060.18</v>
      </c>
      <c r="M28" s="98">
        <f t="shared" si="5"/>
        <v>853300.1200000001</v>
      </c>
      <c r="N28" s="78">
        <f t="shared" si="5"/>
        <v>0</v>
      </c>
      <c r="O28" s="77">
        <f t="shared" si="5"/>
        <v>2993006.7</v>
      </c>
      <c r="P28" s="98">
        <f t="shared" si="5"/>
        <v>0</v>
      </c>
      <c r="Q28" s="78">
        <f t="shared" si="5"/>
        <v>0</v>
      </c>
      <c r="R28" s="77">
        <f t="shared" si="5"/>
        <v>10000</v>
      </c>
      <c r="S28" s="98">
        <f t="shared" si="5"/>
        <v>0</v>
      </c>
      <c r="T28" s="78">
        <f t="shared" si="5"/>
        <v>0</v>
      </c>
      <c r="U28" s="77">
        <f t="shared" si="5"/>
        <v>5040371.32</v>
      </c>
      <c r="V28" s="98">
        <f t="shared" si="5"/>
        <v>28430.8</v>
      </c>
      <c r="W28" s="78">
        <f t="shared" si="5"/>
        <v>0</v>
      </c>
      <c r="X28" s="77">
        <f t="shared" si="5"/>
        <v>1473119.2599999998</v>
      </c>
      <c r="Y28" s="98">
        <f t="shared" si="5"/>
        <v>0</v>
      </c>
      <c r="Z28" s="78">
        <f t="shared" si="5"/>
        <v>0</v>
      </c>
      <c r="AA28" s="77">
        <f t="shared" si="5"/>
        <v>95000</v>
      </c>
      <c r="AB28" s="98">
        <f t="shared" si="5"/>
        <v>350000</v>
      </c>
      <c r="AC28" s="78">
        <f t="shared" si="5"/>
        <v>0</v>
      </c>
      <c r="AD28" s="77">
        <f t="shared" si="5"/>
        <v>436782.38999999996</v>
      </c>
      <c r="AE28" s="98">
        <f t="shared" si="5"/>
        <v>54000</v>
      </c>
      <c r="AF28" s="78">
        <f t="shared" si="5"/>
        <v>0</v>
      </c>
      <c r="AG28" s="77">
        <f t="shared" si="5"/>
        <v>255270.03999999998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13452.6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1591730.9200000002</v>
      </c>
      <c r="BW28" s="77">
        <f>BW23+BW24+BW25+BW26+BW27</f>
        <v>0</v>
      </c>
      <c r="BX28" s="95">
        <f>BX23+BX24+BX25+BX26+BX27</f>
        <v>10661403.76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70820</v>
      </c>
      <c r="BM40" s="89">
        <v>0</v>
      </c>
      <c r="BN40" s="101">
        <v>70820</v>
      </c>
      <c r="BO40" s="97"/>
      <c r="BP40" s="89"/>
      <c r="BQ40" s="101"/>
      <c r="BR40" s="97"/>
      <c r="BS40" s="89"/>
      <c r="BT40" s="101"/>
      <c r="BU40" s="76"/>
      <c r="BV40" s="85">
        <f t="shared" si="10"/>
        <v>70820</v>
      </c>
      <c r="BW40" s="77">
        <f t="shared" si="10"/>
        <v>0</v>
      </c>
      <c r="BX40" s="79">
        <f t="shared" si="10"/>
        <v>70820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70820</v>
      </c>
      <c r="BM42" s="78">
        <f t="shared" si="12"/>
        <v>0</v>
      </c>
      <c r="BN42" s="77">
        <f t="shared" si="12"/>
        <v>70820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70820</v>
      </c>
      <c r="BW42" s="77">
        <f>BW38+BW39+BW40+BW41</f>
        <v>0</v>
      </c>
      <c r="BX42" s="95">
        <f>BX38+BX39+BX40+BX41</f>
        <v>70820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1202000</v>
      </c>
      <c r="BS49" s="89">
        <v>0</v>
      </c>
      <c r="BT49" s="101">
        <v>1282624.25</v>
      </c>
      <c r="BU49" s="76"/>
      <c r="BV49" s="85">
        <f aca="true" t="shared" si="15" ref="BV49:BX50">D49+G49+J49+M49+P49+S49+V49+Y49+AB49+AE49+AH49+AK49+AN49+AQ49+AT49+AW49+AZ49+BC49+BF49+BI49+BL49+BO49+BR49</f>
        <v>1202000</v>
      </c>
      <c r="BW49" s="77">
        <f t="shared" si="15"/>
        <v>0</v>
      </c>
      <c r="BX49" s="79">
        <f t="shared" si="15"/>
        <v>1282624.25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119000</v>
      </c>
      <c r="BS50" s="89">
        <v>0</v>
      </c>
      <c r="BT50" s="101">
        <v>264386.44</v>
      </c>
      <c r="BU50" s="76"/>
      <c r="BV50" s="85">
        <f t="shared" si="15"/>
        <v>119000</v>
      </c>
      <c r="BW50" s="77">
        <f t="shared" si="15"/>
        <v>0</v>
      </c>
      <c r="BX50" s="79">
        <f t="shared" si="15"/>
        <v>264386.44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1321000</v>
      </c>
      <c r="BS51" s="78">
        <f>BS49+BS50</f>
        <v>0</v>
      </c>
      <c r="BT51" s="77">
        <f>BT49+BT50</f>
        <v>1547010.69</v>
      </c>
      <c r="BU51" s="85"/>
      <c r="BV51" s="85">
        <f>BV49+BV50</f>
        <v>1321000</v>
      </c>
      <c r="BW51" s="77">
        <f>BW49+BW50</f>
        <v>0</v>
      </c>
      <c r="BX51" s="95">
        <f>BX49+BX50</f>
        <v>1547010.69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1909774.49</v>
      </c>
      <c r="E53" s="86">
        <f t="shared" si="18"/>
        <v>0</v>
      </c>
      <c r="F53" s="86">
        <f t="shared" si="18"/>
        <v>2572073.72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55950</v>
      </c>
      <c r="K53" s="86">
        <f t="shared" si="18"/>
        <v>0</v>
      </c>
      <c r="L53" s="86">
        <f t="shared" si="18"/>
        <v>77600.01</v>
      </c>
      <c r="M53" s="86">
        <f t="shared" si="18"/>
        <v>997050.1200000001</v>
      </c>
      <c r="N53" s="86">
        <f t="shared" si="18"/>
        <v>0</v>
      </c>
      <c r="O53" s="86">
        <f t="shared" si="18"/>
        <v>3203791.8600000003</v>
      </c>
      <c r="P53" s="86">
        <f t="shared" si="18"/>
        <v>15950</v>
      </c>
      <c r="Q53" s="86">
        <f t="shared" si="18"/>
        <v>0</v>
      </c>
      <c r="R53" s="86">
        <f t="shared" si="18"/>
        <v>28141.28</v>
      </c>
      <c r="S53" s="86">
        <f t="shared" si="18"/>
        <v>723528.18</v>
      </c>
      <c r="T53" s="86">
        <f t="shared" si="18"/>
        <v>0</v>
      </c>
      <c r="U53" s="86">
        <f t="shared" si="18"/>
        <v>6395616.94</v>
      </c>
      <c r="V53" s="86">
        <f t="shared" si="18"/>
        <v>412730.8</v>
      </c>
      <c r="W53" s="86">
        <f t="shared" si="18"/>
        <v>0</v>
      </c>
      <c r="X53" s="86">
        <f t="shared" si="18"/>
        <v>2091250.7099999997</v>
      </c>
      <c r="Y53" s="86">
        <f t="shared" si="18"/>
        <v>5000</v>
      </c>
      <c r="Z53" s="86">
        <f t="shared" si="18"/>
        <v>0</v>
      </c>
      <c r="AA53" s="86">
        <f t="shared" si="18"/>
        <v>145042.4</v>
      </c>
      <c r="AB53" s="86">
        <f t="shared" si="18"/>
        <v>1339025</v>
      </c>
      <c r="AC53" s="86">
        <f t="shared" si="18"/>
        <v>0</v>
      </c>
      <c r="AD53" s="86">
        <f t="shared" si="18"/>
        <v>1623722.1099999999</v>
      </c>
      <c r="AE53" s="86">
        <f t="shared" si="18"/>
        <v>482500</v>
      </c>
      <c r="AF53" s="86">
        <f t="shared" si="18"/>
        <v>0</v>
      </c>
      <c r="AG53" s="86">
        <f t="shared" si="18"/>
        <v>816903.44</v>
      </c>
      <c r="AH53" s="86">
        <f t="shared" si="18"/>
        <v>500</v>
      </c>
      <c r="AI53" s="86">
        <f t="shared" si="18"/>
        <v>0</v>
      </c>
      <c r="AJ53" s="86">
        <f aca="true" t="shared" si="19" ref="AJ53:BT53">AJ20+AJ28+AJ35+AJ42+AJ46+AJ51</f>
        <v>5095.2699999999995</v>
      </c>
      <c r="AK53" s="86">
        <f t="shared" si="19"/>
        <v>66367.17</v>
      </c>
      <c r="AL53" s="86">
        <f t="shared" si="19"/>
        <v>0</v>
      </c>
      <c r="AM53" s="86">
        <f t="shared" si="19"/>
        <v>112352.28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17245</v>
      </c>
      <c r="AR53" s="86">
        <f t="shared" si="19"/>
        <v>0</v>
      </c>
      <c r="AS53" s="86">
        <f t="shared" si="19"/>
        <v>42195.2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4800</v>
      </c>
      <c r="AX53" s="86">
        <f t="shared" si="19"/>
        <v>0</v>
      </c>
      <c r="AY53" s="86">
        <f t="shared" si="19"/>
        <v>4800</v>
      </c>
      <c r="AZ53" s="86">
        <f t="shared" si="19"/>
        <v>4600</v>
      </c>
      <c r="BA53" s="86">
        <f t="shared" si="19"/>
        <v>0</v>
      </c>
      <c r="BB53" s="86">
        <f t="shared" si="19"/>
        <v>4600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237949.19</v>
      </c>
      <c r="BJ53" s="86">
        <f t="shared" si="19"/>
        <v>0</v>
      </c>
      <c r="BK53" s="86">
        <f t="shared" si="19"/>
        <v>0</v>
      </c>
      <c r="BL53" s="86">
        <f t="shared" si="19"/>
        <v>80270</v>
      </c>
      <c r="BM53" s="86">
        <f t="shared" si="19"/>
        <v>0</v>
      </c>
      <c r="BN53" s="86">
        <f t="shared" si="19"/>
        <v>80270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1321000</v>
      </c>
      <c r="BS53" s="86">
        <f t="shared" si="19"/>
        <v>0</v>
      </c>
      <c r="BT53" s="86">
        <f t="shared" si="19"/>
        <v>1547010.69</v>
      </c>
      <c r="BU53" s="86">
        <f>BU8</f>
        <v>0</v>
      </c>
      <c r="BV53" s="102">
        <f>BV8+BV20+BV28+BV35+BV42+BV46+BV51</f>
        <v>7674239.95</v>
      </c>
      <c r="BW53" s="87">
        <f>BW20+BW28+BW35+BW42+BW46+BW51</f>
        <v>0</v>
      </c>
      <c r="BX53" s="87">
        <f>BX20+BX28+BX35+BX42+BX46+BX51</f>
        <v>18750465.91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9400</v>
      </c>
      <c r="E11" s="89">
        <v>0</v>
      </c>
      <c r="F11" s="90"/>
      <c r="G11" s="88"/>
      <c r="H11" s="89"/>
      <c r="I11" s="90"/>
      <c r="J11" s="97">
        <v>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9450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385100</v>
      </c>
      <c r="E12" s="89">
        <v>0</v>
      </c>
      <c r="F12" s="90"/>
      <c r="G12" s="88"/>
      <c r="H12" s="89"/>
      <c r="I12" s="90"/>
      <c r="J12" s="97">
        <v>48200</v>
      </c>
      <c r="K12" s="89">
        <v>0</v>
      </c>
      <c r="L12" s="101"/>
      <c r="M12" s="91">
        <v>106500</v>
      </c>
      <c r="N12" s="89">
        <v>0</v>
      </c>
      <c r="O12" s="90"/>
      <c r="P12" s="91">
        <v>1000</v>
      </c>
      <c r="Q12" s="89">
        <v>0</v>
      </c>
      <c r="R12" s="90"/>
      <c r="S12" s="91">
        <v>306000</v>
      </c>
      <c r="T12" s="89">
        <v>0</v>
      </c>
      <c r="U12" s="90"/>
      <c r="V12" s="91">
        <v>244500</v>
      </c>
      <c r="W12" s="89">
        <v>0</v>
      </c>
      <c r="X12" s="90"/>
      <c r="Y12" s="91">
        <v>0</v>
      </c>
      <c r="Z12" s="89">
        <v>0</v>
      </c>
      <c r="AA12" s="90"/>
      <c r="AB12" s="91">
        <v>963600</v>
      </c>
      <c r="AC12" s="89">
        <v>0</v>
      </c>
      <c r="AD12" s="90"/>
      <c r="AE12" s="91">
        <v>428500</v>
      </c>
      <c r="AF12" s="89">
        <v>0</v>
      </c>
      <c r="AG12" s="90"/>
      <c r="AH12" s="91">
        <v>0</v>
      </c>
      <c r="AI12" s="89">
        <v>0</v>
      </c>
      <c r="AJ12" s="90"/>
      <c r="AK12" s="91">
        <v>17600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4600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2505600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1048214.49</v>
      </c>
      <c r="E13" s="89">
        <v>0</v>
      </c>
      <c r="F13" s="90"/>
      <c r="G13" s="88"/>
      <c r="H13" s="89"/>
      <c r="I13" s="90"/>
      <c r="J13" s="97">
        <v>6700</v>
      </c>
      <c r="K13" s="89">
        <v>0</v>
      </c>
      <c r="L13" s="101"/>
      <c r="M13" s="91">
        <v>37100</v>
      </c>
      <c r="N13" s="89">
        <v>0</v>
      </c>
      <c r="O13" s="90"/>
      <c r="P13" s="91">
        <v>12400</v>
      </c>
      <c r="Q13" s="89">
        <v>0</v>
      </c>
      <c r="R13" s="90"/>
      <c r="S13" s="91">
        <v>25000</v>
      </c>
      <c r="T13" s="89">
        <v>0</v>
      </c>
      <c r="U13" s="90"/>
      <c r="V13" s="91">
        <v>139800</v>
      </c>
      <c r="W13" s="89">
        <v>0</v>
      </c>
      <c r="X13" s="90"/>
      <c r="Y13" s="91"/>
      <c r="Z13" s="89"/>
      <c r="AA13" s="90"/>
      <c r="AB13" s="91">
        <v>6025</v>
      </c>
      <c r="AC13" s="89">
        <v>0</v>
      </c>
      <c r="AD13" s="90"/>
      <c r="AE13" s="91"/>
      <c r="AF13" s="89"/>
      <c r="AG13" s="90"/>
      <c r="AH13" s="91">
        <v>500</v>
      </c>
      <c r="AI13" s="89">
        <v>0</v>
      </c>
      <c r="AJ13" s="90"/>
      <c r="AK13" s="91">
        <v>48767.17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1329306.66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6400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6400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72480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72630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60000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244199.19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305199.19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1588074.49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55950</v>
      </c>
      <c r="K20" s="78">
        <f t="shared" si="1"/>
        <v>0</v>
      </c>
      <c r="L20" s="77">
        <f t="shared" si="1"/>
        <v>0</v>
      </c>
      <c r="M20" s="98">
        <f t="shared" si="1"/>
        <v>143750</v>
      </c>
      <c r="N20" s="78">
        <f t="shared" si="1"/>
        <v>0</v>
      </c>
      <c r="O20" s="77">
        <f t="shared" si="1"/>
        <v>0</v>
      </c>
      <c r="P20" s="98">
        <f t="shared" si="1"/>
        <v>13400</v>
      </c>
      <c r="Q20" s="78">
        <f t="shared" si="1"/>
        <v>0</v>
      </c>
      <c r="R20" s="77">
        <f t="shared" si="1"/>
        <v>0</v>
      </c>
      <c r="S20" s="98">
        <f t="shared" si="1"/>
        <v>331000</v>
      </c>
      <c r="T20" s="78">
        <f t="shared" si="1"/>
        <v>0</v>
      </c>
      <c r="U20" s="77">
        <f t="shared" si="1"/>
        <v>0</v>
      </c>
      <c r="V20" s="98">
        <f t="shared" si="1"/>
        <v>384300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969625</v>
      </c>
      <c r="AC20" s="78">
        <f t="shared" si="1"/>
        <v>0</v>
      </c>
      <c r="AD20" s="77">
        <f t="shared" si="1"/>
        <v>0</v>
      </c>
      <c r="AE20" s="98">
        <f t="shared" si="1"/>
        <v>428500</v>
      </c>
      <c r="AF20" s="78">
        <f t="shared" si="1"/>
        <v>0</v>
      </c>
      <c r="AG20" s="77">
        <f t="shared" si="1"/>
        <v>0</v>
      </c>
      <c r="AH20" s="98">
        <f t="shared" si="1"/>
        <v>500</v>
      </c>
      <c r="AI20" s="78">
        <f t="shared" si="1"/>
        <v>0</v>
      </c>
      <c r="AJ20" s="77">
        <f t="shared" si="1"/>
        <v>0</v>
      </c>
      <c r="AK20" s="98">
        <f t="shared" si="1"/>
        <v>66367.17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4600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244199.19</v>
      </c>
      <c r="BJ20" s="78">
        <f t="shared" si="1"/>
        <v>0</v>
      </c>
      <c r="BK20" s="77">
        <f t="shared" si="1"/>
        <v>0</v>
      </c>
      <c r="BL20" s="98">
        <f t="shared" si="1"/>
        <v>6400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4241465.850000001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73870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73870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73870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73870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119000</v>
      </c>
      <c r="BS50" s="89">
        <v>0</v>
      </c>
      <c r="BT50" s="101"/>
      <c r="BU50" s="76"/>
      <c r="BV50" s="85">
        <f t="shared" si="9"/>
        <v>119000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1321000</v>
      </c>
      <c r="BS51" s="78">
        <f>BS49+BS50</f>
        <v>0</v>
      </c>
      <c r="BT51" s="77">
        <f>BT49+BT50</f>
        <v>0</v>
      </c>
      <c r="BU51" s="85"/>
      <c r="BV51" s="85">
        <f>BV49+BV50</f>
        <v>1321000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1643074.49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55950</v>
      </c>
      <c r="K53" s="86">
        <f t="shared" si="11"/>
        <v>0</v>
      </c>
      <c r="L53" s="86">
        <f t="shared" si="11"/>
        <v>0</v>
      </c>
      <c r="M53" s="86">
        <f t="shared" si="11"/>
        <v>143750</v>
      </c>
      <c r="N53" s="86">
        <f t="shared" si="11"/>
        <v>0</v>
      </c>
      <c r="O53" s="86">
        <f t="shared" si="11"/>
        <v>0</v>
      </c>
      <c r="P53" s="86">
        <f t="shared" si="11"/>
        <v>13400</v>
      </c>
      <c r="Q53" s="86">
        <f t="shared" si="11"/>
        <v>0</v>
      </c>
      <c r="R53" s="86">
        <f t="shared" si="11"/>
        <v>0</v>
      </c>
      <c r="S53" s="86">
        <f t="shared" si="11"/>
        <v>331000</v>
      </c>
      <c r="T53" s="86">
        <f t="shared" si="11"/>
        <v>0</v>
      </c>
      <c r="U53" s="86">
        <f t="shared" si="11"/>
        <v>0</v>
      </c>
      <c r="V53" s="86">
        <f t="shared" si="11"/>
        <v>384300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969625</v>
      </c>
      <c r="AC53" s="86">
        <f t="shared" si="11"/>
        <v>0</v>
      </c>
      <c r="AD53" s="86">
        <f t="shared" si="11"/>
        <v>0</v>
      </c>
      <c r="AE53" s="86">
        <f t="shared" si="11"/>
        <v>513500</v>
      </c>
      <c r="AF53" s="86">
        <f t="shared" si="11"/>
        <v>0</v>
      </c>
      <c r="AG53" s="86">
        <f t="shared" si="11"/>
        <v>0</v>
      </c>
      <c r="AH53" s="86">
        <f t="shared" si="11"/>
        <v>500</v>
      </c>
      <c r="AI53" s="86">
        <f t="shared" si="11"/>
        <v>0</v>
      </c>
      <c r="AJ53" s="86">
        <f t="shared" si="11"/>
        <v>0</v>
      </c>
      <c r="AK53" s="86">
        <f t="shared" si="11"/>
        <v>66367.17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4600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244199.19</v>
      </c>
      <c r="BJ53" s="86">
        <f t="shared" si="11"/>
        <v>0</v>
      </c>
      <c r="BK53" s="86">
        <f t="shared" si="11"/>
        <v>0</v>
      </c>
      <c r="BL53" s="86">
        <f t="shared" si="11"/>
        <v>80270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1321000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5776335.850000001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12880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9700</v>
      </c>
      <c r="E11" s="89">
        <v>0</v>
      </c>
      <c r="F11" s="90"/>
      <c r="G11" s="88"/>
      <c r="H11" s="89"/>
      <c r="I11" s="90"/>
      <c r="J11" s="97">
        <v>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387600</v>
      </c>
      <c r="E12" s="89">
        <v>0</v>
      </c>
      <c r="F12" s="90"/>
      <c r="G12" s="88"/>
      <c r="H12" s="89"/>
      <c r="I12" s="90"/>
      <c r="J12" s="97">
        <v>48200</v>
      </c>
      <c r="K12" s="89">
        <v>0</v>
      </c>
      <c r="L12" s="101"/>
      <c r="M12" s="91">
        <v>106500</v>
      </c>
      <c r="N12" s="89">
        <v>0</v>
      </c>
      <c r="O12" s="90"/>
      <c r="P12" s="91">
        <v>1000</v>
      </c>
      <c r="Q12" s="89">
        <v>0</v>
      </c>
      <c r="R12" s="90"/>
      <c r="S12" s="91">
        <v>306000</v>
      </c>
      <c r="T12" s="89">
        <v>0</v>
      </c>
      <c r="U12" s="90"/>
      <c r="V12" s="91">
        <v>244500</v>
      </c>
      <c r="W12" s="89">
        <v>0</v>
      </c>
      <c r="X12" s="90"/>
      <c r="Y12" s="91">
        <v>0</v>
      </c>
      <c r="Z12" s="89">
        <v>0</v>
      </c>
      <c r="AA12" s="90"/>
      <c r="AB12" s="91">
        <v>963600</v>
      </c>
      <c r="AC12" s="89">
        <v>0</v>
      </c>
      <c r="AD12" s="90"/>
      <c r="AE12" s="91">
        <v>428500</v>
      </c>
      <c r="AF12" s="89">
        <v>0</v>
      </c>
      <c r="AG12" s="90"/>
      <c r="AH12" s="91">
        <v>0</v>
      </c>
      <c r="AI12" s="89">
        <v>0</v>
      </c>
      <c r="AJ12" s="90"/>
      <c r="AK12" s="91">
        <v>17600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4600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2508100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1048214.49</v>
      </c>
      <c r="E13" s="89">
        <v>0</v>
      </c>
      <c r="F13" s="90"/>
      <c r="G13" s="88"/>
      <c r="H13" s="89"/>
      <c r="I13" s="90"/>
      <c r="J13" s="97">
        <v>6700</v>
      </c>
      <c r="K13" s="89">
        <v>0</v>
      </c>
      <c r="L13" s="101"/>
      <c r="M13" s="91">
        <v>37100</v>
      </c>
      <c r="N13" s="89">
        <v>0</v>
      </c>
      <c r="O13" s="90"/>
      <c r="P13" s="91">
        <v>12400</v>
      </c>
      <c r="Q13" s="89">
        <v>0</v>
      </c>
      <c r="R13" s="90"/>
      <c r="S13" s="91">
        <v>25000</v>
      </c>
      <c r="T13" s="89">
        <v>0</v>
      </c>
      <c r="U13" s="90"/>
      <c r="V13" s="91">
        <v>139800</v>
      </c>
      <c r="W13" s="89">
        <v>0</v>
      </c>
      <c r="X13" s="90"/>
      <c r="Y13" s="91"/>
      <c r="Z13" s="89"/>
      <c r="AA13" s="90"/>
      <c r="AB13" s="91">
        <v>6025</v>
      </c>
      <c r="AC13" s="89">
        <v>0</v>
      </c>
      <c r="AD13" s="90"/>
      <c r="AE13" s="91"/>
      <c r="AF13" s="89"/>
      <c r="AG13" s="90"/>
      <c r="AH13" s="91">
        <v>500</v>
      </c>
      <c r="AI13" s="89">
        <v>0</v>
      </c>
      <c r="AJ13" s="90"/>
      <c r="AK13" s="91">
        <v>48767.17</v>
      </c>
      <c r="AL13" s="89">
        <v>0</v>
      </c>
      <c r="AM13" s="90"/>
      <c r="AN13" s="91">
        <v>0</v>
      </c>
      <c r="AO13" s="89">
        <v>0</v>
      </c>
      <c r="AP13" s="90"/>
      <c r="AQ13" s="91">
        <v>0</v>
      </c>
      <c r="AR13" s="89">
        <v>0</v>
      </c>
      <c r="AS13" s="90"/>
      <c r="AT13" s="91"/>
      <c r="AU13" s="89"/>
      <c r="AV13" s="90"/>
      <c r="AW13" s="97">
        <v>4800</v>
      </c>
      <c r="AX13" s="89">
        <v>0</v>
      </c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1329306.66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3220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3220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72480</v>
      </c>
      <c r="E18" s="89">
        <v>0</v>
      </c>
      <c r="F18" s="90"/>
      <c r="G18" s="88"/>
      <c r="H18" s="89"/>
      <c r="I18" s="90"/>
      <c r="J18" s="97"/>
      <c r="K18" s="89"/>
      <c r="L18" s="101"/>
      <c r="M18" s="97">
        <v>150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72630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60000</v>
      </c>
      <c r="E19" s="89">
        <v>0</v>
      </c>
      <c r="F19" s="90"/>
      <c r="G19" s="88"/>
      <c r="H19" s="89"/>
      <c r="I19" s="90"/>
      <c r="J19" s="97">
        <v>1000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241399.19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302399.19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1590874.49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55950</v>
      </c>
      <c r="K20" s="78">
        <f t="shared" si="1"/>
        <v>0</v>
      </c>
      <c r="L20" s="77">
        <f t="shared" si="1"/>
        <v>0</v>
      </c>
      <c r="M20" s="98">
        <f t="shared" si="1"/>
        <v>143750</v>
      </c>
      <c r="N20" s="78">
        <f t="shared" si="1"/>
        <v>0</v>
      </c>
      <c r="O20" s="77">
        <f t="shared" si="1"/>
        <v>0</v>
      </c>
      <c r="P20" s="98">
        <f t="shared" si="1"/>
        <v>13400</v>
      </c>
      <c r="Q20" s="78">
        <f t="shared" si="1"/>
        <v>0</v>
      </c>
      <c r="R20" s="77">
        <f t="shared" si="1"/>
        <v>0</v>
      </c>
      <c r="S20" s="98">
        <f t="shared" si="1"/>
        <v>331000</v>
      </c>
      <c r="T20" s="78">
        <f t="shared" si="1"/>
        <v>0</v>
      </c>
      <c r="U20" s="77">
        <f t="shared" si="1"/>
        <v>0</v>
      </c>
      <c r="V20" s="98">
        <f t="shared" si="1"/>
        <v>384300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969625</v>
      </c>
      <c r="AC20" s="78">
        <f t="shared" si="1"/>
        <v>0</v>
      </c>
      <c r="AD20" s="77">
        <f t="shared" si="1"/>
        <v>0</v>
      </c>
      <c r="AE20" s="98">
        <f t="shared" si="1"/>
        <v>428500</v>
      </c>
      <c r="AF20" s="78">
        <f t="shared" si="1"/>
        <v>0</v>
      </c>
      <c r="AG20" s="77">
        <f t="shared" si="1"/>
        <v>0</v>
      </c>
      <c r="AH20" s="98">
        <f t="shared" si="1"/>
        <v>500</v>
      </c>
      <c r="AI20" s="78">
        <f t="shared" si="1"/>
        <v>0</v>
      </c>
      <c r="AJ20" s="77">
        <f t="shared" si="1"/>
        <v>0</v>
      </c>
      <c r="AK20" s="98">
        <f t="shared" si="1"/>
        <v>66367.17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4800</v>
      </c>
      <c r="AX20" s="78">
        <f t="shared" si="1"/>
        <v>0</v>
      </c>
      <c r="AY20" s="77">
        <f t="shared" si="1"/>
        <v>0</v>
      </c>
      <c r="AZ20" s="98">
        <f t="shared" si="1"/>
        <v>4600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241399.19</v>
      </c>
      <c r="BJ20" s="78">
        <f t="shared" si="1"/>
        <v>0</v>
      </c>
      <c r="BK20" s="77">
        <f t="shared" si="1"/>
        <v>0</v>
      </c>
      <c r="BL20" s="98">
        <f t="shared" si="1"/>
        <v>3220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4238285.850000001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80000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77050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77050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77050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1202000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1202000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119000</v>
      </c>
      <c r="BS50" s="89">
        <v>0</v>
      </c>
      <c r="BT50" s="101"/>
      <c r="BU50" s="76"/>
      <c r="BV50" s="85">
        <f t="shared" si="9"/>
        <v>119000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1321000</v>
      </c>
      <c r="BS51" s="78">
        <f>BS49+BS50</f>
        <v>0</v>
      </c>
      <c r="BT51" s="77">
        <f>BT49+BT50</f>
        <v>0</v>
      </c>
      <c r="BU51" s="85"/>
      <c r="BV51" s="85">
        <f>BV49+BV50</f>
        <v>1321000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1645874.49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55950</v>
      </c>
      <c r="K53" s="86">
        <f t="shared" si="11"/>
        <v>0</v>
      </c>
      <c r="L53" s="86">
        <f t="shared" si="11"/>
        <v>0</v>
      </c>
      <c r="M53" s="86">
        <f t="shared" si="11"/>
        <v>143750</v>
      </c>
      <c r="N53" s="86">
        <f t="shared" si="11"/>
        <v>0</v>
      </c>
      <c r="O53" s="86">
        <f t="shared" si="11"/>
        <v>0</v>
      </c>
      <c r="P53" s="86">
        <f t="shared" si="11"/>
        <v>13400</v>
      </c>
      <c r="Q53" s="86">
        <f t="shared" si="11"/>
        <v>0</v>
      </c>
      <c r="R53" s="86">
        <f t="shared" si="11"/>
        <v>0</v>
      </c>
      <c r="S53" s="86">
        <f t="shared" si="11"/>
        <v>331000</v>
      </c>
      <c r="T53" s="86">
        <f t="shared" si="11"/>
        <v>0</v>
      </c>
      <c r="U53" s="86">
        <f t="shared" si="11"/>
        <v>0</v>
      </c>
      <c r="V53" s="86">
        <f t="shared" si="11"/>
        <v>384300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969625</v>
      </c>
      <c r="AC53" s="86">
        <f t="shared" si="11"/>
        <v>0</v>
      </c>
      <c r="AD53" s="86">
        <f t="shared" si="11"/>
        <v>0</v>
      </c>
      <c r="AE53" s="86">
        <f t="shared" si="11"/>
        <v>508500</v>
      </c>
      <c r="AF53" s="86">
        <f t="shared" si="11"/>
        <v>0</v>
      </c>
      <c r="AG53" s="86">
        <f t="shared" si="11"/>
        <v>0</v>
      </c>
      <c r="AH53" s="86">
        <f t="shared" si="11"/>
        <v>500</v>
      </c>
      <c r="AI53" s="86">
        <f t="shared" si="11"/>
        <v>0</v>
      </c>
      <c r="AJ53" s="86">
        <f t="shared" si="11"/>
        <v>0</v>
      </c>
      <c r="AK53" s="86">
        <f t="shared" si="11"/>
        <v>66367.17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4800</v>
      </c>
      <c r="AX53" s="86">
        <f t="shared" si="11"/>
        <v>0</v>
      </c>
      <c r="AY53" s="86">
        <f t="shared" si="11"/>
        <v>0</v>
      </c>
      <c r="AZ53" s="86">
        <f t="shared" si="11"/>
        <v>4600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241399.19</v>
      </c>
      <c r="BJ53" s="86">
        <f t="shared" si="11"/>
        <v>0</v>
      </c>
      <c r="BK53" s="86">
        <f t="shared" si="11"/>
        <v>0</v>
      </c>
      <c r="BL53" s="86">
        <f t="shared" si="11"/>
        <v>80270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1321000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5771335.850000001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2022-02-22T15:13:01Z</dcterms:modified>
  <cp:category/>
  <cp:version/>
  <cp:contentType/>
  <cp:contentStatus/>
</cp:coreProperties>
</file>