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<sst xmlns="http://schemas.openxmlformats.org/spreadsheetml/2006/main" count="870" uniqueCount="151">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</sst>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260299.34</v>
      </c>
      <c r="E6" s="40"/>
    </row>
    <row r="7" spans="2:5" ht="15">
      <c r="B7" s="8"/>
      <c r="C7" s="5" t="s">
        <v>6</v>
      </c>
      <c r="D7" s="39">
        <v>199999.99999999997</v>
      </c>
      <c r="E7" s="40"/>
    </row>
    <row r="8" spans="2:5" ht="15.75" thickBot="1">
      <c r="B8" s="9"/>
      <c r="C8" s="6" t="s">
        <v>7</v>
      </c>
      <c r="D8" s="41"/>
      <c r="E8" s="42">
        <v>2906303.65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3513000</v>
      </c>
      <c r="E10" s="45">
        <v>4980920.1899999995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3513000</v>
      </c>
      <c r="E16" s="51">
        <f>E10+E11+E12+E13+E14+E15</f>
        <v>4980920.1899999995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714957.8099999999</v>
      </c>
      <c r="E18" s="45">
        <v>1618467.76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714957.8099999999</v>
      </c>
      <c r="E23" s="51">
        <f>E18+E19+E20+E21+E22</f>
        <v>1618467.76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174300</v>
      </c>
      <c r="E25" s="45">
        <v>243313.41</v>
      </c>
    </row>
    <row r="26" spans="2:5" ht="15">
      <c r="B26" s="13">
        <v>30200</v>
      </c>
      <c r="C26" s="54" t="s">
        <v>28</v>
      </c>
      <c r="D26" s="39">
        <v>17000</v>
      </c>
      <c r="E26" s="45">
        <v>49404.56</v>
      </c>
    </row>
    <row r="27" spans="2:5" ht="15">
      <c r="B27" s="13">
        <v>30300</v>
      </c>
      <c r="C27" s="54" t="s">
        <v>29</v>
      </c>
      <c r="D27" s="39">
        <v>100</v>
      </c>
      <c r="E27" s="45">
        <v>102.34</v>
      </c>
    </row>
    <row r="28" spans="2:5" ht="15">
      <c r="B28" s="13">
        <v>30400</v>
      </c>
      <c r="C28" s="54" t="s">
        <v>30</v>
      </c>
      <c r="D28" s="49">
        <v>0</v>
      </c>
      <c r="E28" s="45">
        <v>5215.96</v>
      </c>
    </row>
    <row r="29" spans="2:5" ht="15">
      <c r="B29" s="13">
        <v>30500</v>
      </c>
      <c r="C29" s="54" t="s">
        <v>31</v>
      </c>
      <c r="D29" s="60">
        <v>309600</v>
      </c>
      <c r="E29" s="50">
        <v>488891.26999999996</v>
      </c>
    </row>
    <row r="30" spans="2:5" ht="15.75" thickBot="1">
      <c r="B30" s="16">
        <v>30000</v>
      </c>
      <c r="C30" s="15" t="s">
        <v>32</v>
      </c>
      <c r="D30" s="48">
        <f>D25+D26+D27+D28+D29</f>
        <v>501000</v>
      </c>
      <c r="E30" s="51">
        <f>E25+E26+E27+E28+E29</f>
        <v>786927.54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3075694.8200000003</v>
      </c>
      <c r="E33" s="59">
        <v>9386228.6</v>
      </c>
    </row>
    <row r="34" spans="2:5" ht="15">
      <c r="B34" s="13">
        <v>40300</v>
      </c>
      <c r="C34" s="54" t="s">
        <v>37</v>
      </c>
      <c r="D34" s="61">
        <v>0</v>
      </c>
      <c r="E34" s="45">
        <v>88871.07</v>
      </c>
    </row>
    <row r="35" spans="2:5" ht="15">
      <c r="B35" s="13">
        <v>40400</v>
      </c>
      <c r="C35" s="54" t="s">
        <v>38</v>
      </c>
      <c r="D35" s="39">
        <v>5000</v>
      </c>
      <c r="E35" s="45">
        <v>5000</v>
      </c>
    </row>
    <row r="36" spans="2:5" ht="15">
      <c r="B36" s="13">
        <v>40500</v>
      </c>
      <c r="C36" s="54" t="s">
        <v>39</v>
      </c>
      <c r="D36" s="49">
        <v>80000</v>
      </c>
      <c r="E36" s="50">
        <v>412345.63</v>
      </c>
    </row>
    <row r="37" spans="2:5" ht="15.75" thickBot="1">
      <c r="B37" s="16">
        <v>40000</v>
      </c>
      <c r="C37" s="15" t="s">
        <v>40</v>
      </c>
      <c r="D37" s="48">
        <f>D32+D33+D34+D35+D36</f>
        <v>3160694.8200000003</v>
      </c>
      <c r="E37" s="51">
        <f>E32+E33+E34+E35+E36</f>
        <v>9892445.3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1207000</v>
      </c>
      <c r="E54" s="45">
        <v>1207000</v>
      </c>
    </row>
    <row r="55" spans="2:5" ht="15">
      <c r="B55" s="13">
        <v>90200</v>
      </c>
      <c r="C55" s="54" t="s">
        <v>62</v>
      </c>
      <c r="D55" s="61">
        <v>75000</v>
      </c>
      <c r="E55" s="62">
        <v>105667.1</v>
      </c>
    </row>
    <row r="56" spans="2:5" ht="15.75" thickBot="1">
      <c r="B56" s="16">
        <v>90000</v>
      </c>
      <c r="C56" s="15" t="s">
        <v>63</v>
      </c>
      <c r="D56" s="48">
        <f>D54+D55</f>
        <v>1282000</v>
      </c>
      <c r="E56" s="51">
        <f>E54+E55</f>
        <v>1312667.1</v>
      </c>
    </row>
    <row r="57" spans="2:5" ht="16.5" thickBot="1" thickTop="1">
      <c r="B57" s="109" t="s">
        <v>64</v>
      </c>
      <c r="C57" s="110"/>
      <c r="D57" s="52">
        <f>D16+D23+D30+D37+D43+D49+D52+D56</f>
        <v>9171652.629999999</v>
      </c>
      <c r="E57" s="55">
        <f>E16+E23+E30+E37+E43+E49+E52+E56</f>
        <v>18591427.89</v>
      </c>
    </row>
    <row r="58" spans="2:5" ht="16.5" thickBot="1" thickTop="1">
      <c r="B58" s="109" t="s">
        <v>65</v>
      </c>
      <c r="C58" s="110"/>
      <c r="D58" s="52">
        <f>D57+D5+D6+D7+D8</f>
        <v>9631951.969999999</v>
      </c>
      <c r="E58" s="55">
        <f>E57+E5+E6+E7+E8</f>
        <v>21497731.54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3593000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3593000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439109.02999999997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439109.02999999997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214700</v>
      </c>
      <c r="E25" s="45"/>
    </row>
    <row r="26" spans="2:5" ht="15">
      <c r="B26" s="13">
        <v>30200</v>
      </c>
      <c r="C26" s="54" t="s">
        <v>28</v>
      </c>
      <c r="D26" s="39">
        <v>32500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334600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581900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80000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135000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1207000</v>
      </c>
      <c r="E54" s="45"/>
    </row>
    <row r="55" spans="2:5" ht="15">
      <c r="B55" s="13">
        <v>90200</v>
      </c>
      <c r="C55" s="54" t="s">
        <v>62</v>
      </c>
      <c r="D55" s="61">
        <v>75000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1282000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6031009.029999999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6031009.029999999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3713000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3713000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27470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27470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376700</v>
      </c>
      <c r="E25" s="45"/>
    </row>
    <row r="26" spans="2:5" ht="15">
      <c r="B26" s="13">
        <v>30200</v>
      </c>
      <c r="C26" s="54" t="s">
        <v>28</v>
      </c>
      <c r="D26" s="39">
        <v>67500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334600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778900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80000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135000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1207000</v>
      </c>
      <c r="E54" s="45"/>
    </row>
    <row r="55" spans="2:5" ht="15">
      <c r="B55" s="13">
        <v>90200</v>
      </c>
      <c r="C55" s="54" t="s">
        <v>62</v>
      </c>
      <c r="D55" s="61">
        <v>75000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1282000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5936370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5936370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12880</v>
      </c>
      <c r="E10" s="89">
        <v>0</v>
      </c>
      <c r="F10" s="90">
        <v>31985.690000000002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12880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31985.690000000002</v>
      </c>
    </row>
    <row r="11" spans="2:76" ht="15">
      <c r="B11" s="13">
        <v>102</v>
      </c>
      <c r="C11" s="25" t="s">
        <v>92</v>
      </c>
      <c r="D11" s="88">
        <v>7900</v>
      </c>
      <c r="E11" s="89">
        <v>0</v>
      </c>
      <c r="F11" s="90">
        <v>10587.490000000002</v>
      </c>
      <c r="G11" s="88"/>
      <c r="H11" s="89"/>
      <c r="I11" s="90"/>
      <c r="J11" s="97">
        <v>50</v>
      </c>
      <c r="K11" s="89">
        <v>0</v>
      </c>
      <c r="L11" s="101">
        <v>50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7950</v>
      </c>
      <c r="BW11" s="77">
        <f t="shared" si="1"/>
        <v>0</v>
      </c>
      <c r="BX11" s="79">
        <f t="shared" si="2"/>
        <v>10637.490000000002</v>
      </c>
    </row>
    <row r="12" spans="2:76" ht="15">
      <c r="B12" s="13">
        <v>103</v>
      </c>
      <c r="C12" s="25" t="s">
        <v>93</v>
      </c>
      <c r="D12" s="88">
        <v>335000</v>
      </c>
      <c r="E12" s="89">
        <v>0</v>
      </c>
      <c r="F12" s="90">
        <v>525564.28</v>
      </c>
      <c r="G12" s="88"/>
      <c r="H12" s="89"/>
      <c r="I12" s="90"/>
      <c r="J12" s="97">
        <v>42200</v>
      </c>
      <c r="K12" s="89">
        <v>0</v>
      </c>
      <c r="L12" s="101">
        <v>62515.670000000006</v>
      </c>
      <c r="M12" s="91">
        <v>77500</v>
      </c>
      <c r="N12" s="89">
        <v>0</v>
      </c>
      <c r="O12" s="90">
        <v>115485.23000000001</v>
      </c>
      <c r="P12" s="91">
        <v>900</v>
      </c>
      <c r="Q12" s="89">
        <v>0</v>
      </c>
      <c r="R12" s="90">
        <v>902.33</v>
      </c>
      <c r="S12" s="91">
        <v>840809.96</v>
      </c>
      <c r="T12" s="89">
        <v>0</v>
      </c>
      <c r="U12" s="90">
        <v>1219118.4300000002</v>
      </c>
      <c r="V12" s="91">
        <v>218500</v>
      </c>
      <c r="W12" s="89">
        <v>0</v>
      </c>
      <c r="X12" s="90">
        <v>322343.27</v>
      </c>
      <c r="Y12" s="91">
        <v>65000</v>
      </c>
      <c r="Z12" s="89">
        <v>0</v>
      </c>
      <c r="AA12" s="90">
        <v>99892</v>
      </c>
      <c r="AB12" s="91">
        <v>957600</v>
      </c>
      <c r="AC12" s="89">
        <v>0</v>
      </c>
      <c r="AD12" s="90">
        <v>1089026.22</v>
      </c>
      <c r="AE12" s="91">
        <v>358500</v>
      </c>
      <c r="AF12" s="89">
        <v>0</v>
      </c>
      <c r="AG12" s="90">
        <v>407795.01</v>
      </c>
      <c r="AH12" s="91">
        <v>0</v>
      </c>
      <c r="AI12" s="89">
        <v>0</v>
      </c>
      <c r="AJ12" s="90">
        <v>15612</v>
      </c>
      <c r="AK12" s="91">
        <v>16300</v>
      </c>
      <c r="AL12" s="89">
        <v>0</v>
      </c>
      <c r="AM12" s="90">
        <v>41976.240000000005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5500</v>
      </c>
      <c r="BA12" s="89">
        <v>0</v>
      </c>
      <c r="BB12" s="90">
        <v>5500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2917809.96</v>
      </c>
      <c r="BW12" s="77">
        <f t="shared" si="1"/>
        <v>0</v>
      </c>
      <c r="BX12" s="79">
        <f t="shared" si="2"/>
        <v>3905730.6799999997</v>
      </c>
    </row>
    <row r="13" spans="2:76" ht="15">
      <c r="B13" s="13">
        <v>104</v>
      </c>
      <c r="C13" s="25" t="s">
        <v>19</v>
      </c>
      <c r="D13" s="88">
        <v>1039061.7</v>
      </c>
      <c r="E13" s="89">
        <v>0</v>
      </c>
      <c r="F13" s="90">
        <v>1069212.74</v>
      </c>
      <c r="G13" s="88"/>
      <c r="H13" s="89"/>
      <c r="I13" s="90"/>
      <c r="J13" s="97">
        <v>6700</v>
      </c>
      <c r="K13" s="89">
        <v>0</v>
      </c>
      <c r="L13" s="101">
        <v>21850</v>
      </c>
      <c r="M13" s="91">
        <v>37100</v>
      </c>
      <c r="N13" s="89">
        <v>0</v>
      </c>
      <c r="O13" s="90">
        <v>84619.72</v>
      </c>
      <c r="P13" s="91">
        <v>11400</v>
      </c>
      <c r="Q13" s="89">
        <v>0</v>
      </c>
      <c r="R13" s="90">
        <v>13589.6</v>
      </c>
      <c r="S13" s="91">
        <v>25000</v>
      </c>
      <c r="T13" s="89">
        <v>0</v>
      </c>
      <c r="U13" s="90">
        <v>49131.89</v>
      </c>
      <c r="V13" s="91">
        <v>173800</v>
      </c>
      <c r="W13" s="89">
        <v>0</v>
      </c>
      <c r="X13" s="90">
        <v>196384.2</v>
      </c>
      <c r="Y13" s="91"/>
      <c r="Z13" s="89"/>
      <c r="AA13" s="90"/>
      <c r="AB13" s="91">
        <v>24925</v>
      </c>
      <c r="AC13" s="89">
        <v>0</v>
      </c>
      <c r="AD13" s="90">
        <v>38592.119999999995</v>
      </c>
      <c r="AE13" s="91"/>
      <c r="AF13" s="89"/>
      <c r="AG13" s="90"/>
      <c r="AH13" s="91">
        <v>0</v>
      </c>
      <c r="AI13" s="89">
        <v>0</v>
      </c>
      <c r="AJ13" s="90">
        <v>500</v>
      </c>
      <c r="AK13" s="91">
        <v>57252.33</v>
      </c>
      <c r="AL13" s="89">
        <v>0</v>
      </c>
      <c r="AM13" s="90">
        <v>77880.76000000001</v>
      </c>
      <c r="AN13" s="91">
        <v>0</v>
      </c>
      <c r="AO13" s="89">
        <v>0</v>
      </c>
      <c r="AP13" s="90">
        <v>0</v>
      </c>
      <c r="AQ13" s="91">
        <v>43112</v>
      </c>
      <c r="AR13" s="89">
        <v>0</v>
      </c>
      <c r="AS13" s="90">
        <v>43112</v>
      </c>
      <c r="AT13" s="91"/>
      <c r="AU13" s="89"/>
      <c r="AV13" s="90"/>
      <c r="AW13" s="97">
        <v>4800</v>
      </c>
      <c r="AX13" s="89">
        <v>0</v>
      </c>
      <c r="AY13" s="101">
        <v>4800</v>
      </c>
      <c r="AZ13" s="91">
        <v>0</v>
      </c>
      <c r="BA13" s="89">
        <v>0</v>
      </c>
      <c r="BB13" s="90">
        <v>0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1423151.03</v>
      </c>
      <c r="BW13" s="77">
        <f t="shared" si="1"/>
        <v>0</v>
      </c>
      <c r="BX13" s="79">
        <f t="shared" si="2"/>
        <v>1599673.03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12370</v>
      </c>
      <c r="BM16" s="89">
        <v>0</v>
      </c>
      <c r="BN16" s="90">
        <v>12770.08</v>
      </c>
      <c r="BO16" s="91"/>
      <c r="BP16" s="89"/>
      <c r="BQ16" s="90"/>
      <c r="BR16" s="97"/>
      <c r="BS16" s="89"/>
      <c r="BT16" s="101"/>
      <c r="BU16" s="76"/>
      <c r="BV16" s="85">
        <f t="shared" si="0"/>
        <v>12370</v>
      </c>
      <c r="BW16" s="77">
        <f t="shared" si="1"/>
        <v>0</v>
      </c>
      <c r="BX16" s="79">
        <f t="shared" si="2"/>
        <v>12770.08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163980</v>
      </c>
      <c r="E18" s="89">
        <v>0</v>
      </c>
      <c r="F18" s="90">
        <v>533480.63</v>
      </c>
      <c r="G18" s="88"/>
      <c r="H18" s="89"/>
      <c r="I18" s="90"/>
      <c r="J18" s="97"/>
      <c r="K18" s="89"/>
      <c r="L18" s="101"/>
      <c r="M18" s="97">
        <v>2200</v>
      </c>
      <c r="N18" s="89">
        <v>0</v>
      </c>
      <c r="O18" s="101">
        <v>3222.2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166180</v>
      </c>
      <c r="BW18" s="77">
        <f t="shared" si="1"/>
        <v>0</v>
      </c>
      <c r="BX18" s="79">
        <f t="shared" si="2"/>
        <v>536702.83</v>
      </c>
    </row>
    <row r="19" spans="2:76" ht="15">
      <c r="B19" s="13">
        <v>110</v>
      </c>
      <c r="C19" s="25" t="s">
        <v>98</v>
      </c>
      <c r="D19" s="88">
        <v>69900</v>
      </c>
      <c r="E19" s="89">
        <v>0</v>
      </c>
      <c r="F19" s="90">
        <v>76577.86</v>
      </c>
      <c r="G19" s="88"/>
      <c r="H19" s="89"/>
      <c r="I19" s="90"/>
      <c r="J19" s="97">
        <v>1000</v>
      </c>
      <c r="K19" s="89">
        <v>0</v>
      </c>
      <c r="L19" s="101">
        <v>1000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249816.82</v>
      </c>
      <c r="BJ19" s="89">
        <v>0</v>
      </c>
      <c r="BK19" s="101">
        <v>100000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320716.82</v>
      </c>
      <c r="BW19" s="77">
        <f t="shared" si="1"/>
        <v>0</v>
      </c>
      <c r="BX19" s="79">
        <f t="shared" si="2"/>
        <v>177577.86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1628721.7</v>
      </c>
      <c r="E20" s="78">
        <f t="shared" si="3"/>
        <v>0</v>
      </c>
      <c r="F20" s="79">
        <f t="shared" si="3"/>
        <v>2247408.69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49950</v>
      </c>
      <c r="K20" s="78">
        <f t="shared" si="3"/>
        <v>0</v>
      </c>
      <c r="L20" s="77">
        <f t="shared" si="3"/>
        <v>85415.67000000001</v>
      </c>
      <c r="M20" s="98">
        <f t="shared" si="3"/>
        <v>116800</v>
      </c>
      <c r="N20" s="78">
        <f t="shared" si="3"/>
        <v>0</v>
      </c>
      <c r="O20" s="77">
        <f t="shared" si="3"/>
        <v>203327.15000000002</v>
      </c>
      <c r="P20" s="98">
        <f t="shared" si="3"/>
        <v>12300</v>
      </c>
      <c r="Q20" s="78">
        <f t="shared" si="3"/>
        <v>0</v>
      </c>
      <c r="R20" s="77">
        <f t="shared" si="3"/>
        <v>14491.93</v>
      </c>
      <c r="S20" s="98">
        <f t="shared" si="3"/>
        <v>865809.96</v>
      </c>
      <c r="T20" s="78">
        <f t="shared" si="3"/>
        <v>0</v>
      </c>
      <c r="U20" s="77">
        <f t="shared" si="3"/>
        <v>1268250.32</v>
      </c>
      <c r="V20" s="98">
        <f t="shared" si="3"/>
        <v>392300</v>
      </c>
      <c r="W20" s="78">
        <f t="shared" si="3"/>
        <v>0</v>
      </c>
      <c r="X20" s="77">
        <f t="shared" si="3"/>
        <v>518727.47000000003</v>
      </c>
      <c r="Y20" s="98">
        <f t="shared" si="3"/>
        <v>65000</v>
      </c>
      <c r="Z20" s="78">
        <f t="shared" si="3"/>
        <v>0</v>
      </c>
      <c r="AA20" s="77">
        <f t="shared" si="3"/>
        <v>99892</v>
      </c>
      <c r="AB20" s="98">
        <f t="shared" si="3"/>
        <v>982525</v>
      </c>
      <c r="AC20" s="78">
        <f t="shared" si="3"/>
        <v>0</v>
      </c>
      <c r="AD20" s="77">
        <f t="shared" si="3"/>
        <v>1127618.3399999999</v>
      </c>
      <c r="AE20" s="98">
        <f t="shared" si="3"/>
        <v>358500</v>
      </c>
      <c r="AF20" s="78">
        <f t="shared" si="3"/>
        <v>0</v>
      </c>
      <c r="AG20" s="77">
        <f t="shared" si="3"/>
        <v>407795.01</v>
      </c>
      <c r="AH20" s="98">
        <f t="shared" si="3"/>
        <v>0</v>
      </c>
      <c r="AI20" s="78">
        <f t="shared" si="3"/>
        <v>0</v>
      </c>
      <c r="AJ20" s="77">
        <f t="shared" si="3"/>
        <v>16112</v>
      </c>
      <c r="AK20" s="98">
        <f t="shared" si="3"/>
        <v>73552.33</v>
      </c>
      <c r="AL20" s="78">
        <f t="shared" si="3"/>
        <v>0</v>
      </c>
      <c r="AM20" s="77">
        <f t="shared" si="3"/>
        <v>119857.00000000001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43112</v>
      </c>
      <c r="AR20" s="78">
        <f t="shared" si="3"/>
        <v>0</v>
      </c>
      <c r="AS20" s="77">
        <f t="shared" si="3"/>
        <v>43112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4800</v>
      </c>
      <c r="AX20" s="78">
        <f t="shared" si="3"/>
        <v>0</v>
      </c>
      <c r="AY20" s="77">
        <f t="shared" si="3"/>
        <v>4800</v>
      </c>
      <c r="AZ20" s="98">
        <f t="shared" si="3"/>
        <v>5500</v>
      </c>
      <c r="BA20" s="78">
        <f t="shared" si="3"/>
        <v>0</v>
      </c>
      <c r="BB20" s="77">
        <f t="shared" si="3"/>
        <v>5500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249816.82</v>
      </c>
      <c r="BJ20" s="78">
        <f t="shared" si="3"/>
        <v>0</v>
      </c>
      <c r="BK20" s="77">
        <f t="shared" si="3"/>
        <v>100000</v>
      </c>
      <c r="BL20" s="98">
        <f t="shared" si="3"/>
        <v>12370</v>
      </c>
      <c r="BM20" s="78">
        <f t="shared" si="3"/>
        <v>0</v>
      </c>
      <c r="BN20" s="77">
        <f t="shared" si="3"/>
        <v>12770.08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4861057.8100000005</v>
      </c>
      <c r="BW20" s="77">
        <f>BW10+BW11+BW12+BW13+BW14+BW15+BW16+BW17+BW18+BW19</f>
        <v>0</v>
      </c>
      <c r="BX20" s="95">
        <f>BX10+BX11+BX12+BX13+BX14+BX15+BX16+BX17+BX18+BX19</f>
        <v>6275077.66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55000</v>
      </c>
      <c r="E24" s="89">
        <v>0</v>
      </c>
      <c r="F24" s="90">
        <v>159282.59</v>
      </c>
      <c r="G24" s="88"/>
      <c r="H24" s="89"/>
      <c r="I24" s="90"/>
      <c r="J24" s="97">
        <v>0</v>
      </c>
      <c r="K24" s="89">
        <v>0</v>
      </c>
      <c r="L24" s="101">
        <v>17962.06</v>
      </c>
      <c r="M24" s="97">
        <v>2820999.8600000003</v>
      </c>
      <c r="N24" s="89">
        <v>0</v>
      </c>
      <c r="O24" s="101">
        <v>2942779.31</v>
      </c>
      <c r="P24" s="97"/>
      <c r="Q24" s="89"/>
      <c r="R24" s="101"/>
      <c r="S24" s="97">
        <v>30000</v>
      </c>
      <c r="T24" s="89">
        <v>0</v>
      </c>
      <c r="U24" s="101">
        <v>5510994.739999999</v>
      </c>
      <c r="V24" s="97">
        <v>110299.78</v>
      </c>
      <c r="W24" s="89">
        <v>0</v>
      </c>
      <c r="X24" s="101">
        <v>1395789.4</v>
      </c>
      <c r="Y24" s="97">
        <v>0</v>
      </c>
      <c r="Z24" s="89">
        <v>0</v>
      </c>
      <c r="AA24" s="101">
        <v>97562</v>
      </c>
      <c r="AB24" s="97">
        <v>304694.52</v>
      </c>
      <c r="AC24" s="89">
        <v>0</v>
      </c>
      <c r="AD24" s="101">
        <v>377567.72</v>
      </c>
      <c r="AE24" s="97">
        <v>100000</v>
      </c>
      <c r="AF24" s="89">
        <v>0</v>
      </c>
      <c r="AG24" s="101">
        <v>672827.22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13452.6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3420994.16</v>
      </c>
      <c r="BW24" s="77">
        <f t="shared" si="4"/>
        <v>0</v>
      </c>
      <c r="BX24" s="79">
        <f t="shared" si="4"/>
        <v>11188217.64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10000</v>
      </c>
      <c r="S25" s="97"/>
      <c r="T25" s="89"/>
      <c r="U25" s="101"/>
      <c r="V25" s="97">
        <v>0</v>
      </c>
      <c r="W25" s="89">
        <v>0</v>
      </c>
      <c r="X25" s="101">
        <v>0</v>
      </c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>
        <v>5170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15170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55000</v>
      </c>
      <c r="E28" s="78">
        <f t="shared" si="5"/>
        <v>0</v>
      </c>
      <c r="F28" s="79">
        <f t="shared" si="5"/>
        <v>159282.59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17962.06</v>
      </c>
      <c r="M28" s="98">
        <f t="shared" si="5"/>
        <v>2820999.8600000003</v>
      </c>
      <c r="N28" s="78">
        <f t="shared" si="5"/>
        <v>0</v>
      </c>
      <c r="O28" s="77">
        <f t="shared" si="5"/>
        <v>2942779.31</v>
      </c>
      <c r="P28" s="98">
        <f t="shared" si="5"/>
        <v>0</v>
      </c>
      <c r="Q28" s="78">
        <f t="shared" si="5"/>
        <v>0</v>
      </c>
      <c r="R28" s="77">
        <f t="shared" si="5"/>
        <v>10000</v>
      </c>
      <c r="S28" s="98">
        <f t="shared" si="5"/>
        <v>30000</v>
      </c>
      <c r="T28" s="78">
        <f t="shared" si="5"/>
        <v>0</v>
      </c>
      <c r="U28" s="77">
        <f t="shared" si="5"/>
        <v>5510994.739999999</v>
      </c>
      <c r="V28" s="98">
        <f t="shared" si="5"/>
        <v>110299.78</v>
      </c>
      <c r="W28" s="78">
        <f t="shared" si="5"/>
        <v>0</v>
      </c>
      <c r="X28" s="77">
        <f t="shared" si="5"/>
        <v>1395789.4</v>
      </c>
      <c r="Y28" s="98">
        <f t="shared" si="5"/>
        <v>0</v>
      </c>
      <c r="Z28" s="78">
        <f t="shared" si="5"/>
        <v>0</v>
      </c>
      <c r="AA28" s="77">
        <f t="shared" si="5"/>
        <v>97562</v>
      </c>
      <c r="AB28" s="98">
        <f t="shared" si="5"/>
        <v>304694.52</v>
      </c>
      <c r="AC28" s="78">
        <f t="shared" si="5"/>
        <v>0</v>
      </c>
      <c r="AD28" s="77">
        <f t="shared" si="5"/>
        <v>377567.72</v>
      </c>
      <c r="AE28" s="98">
        <f t="shared" si="5"/>
        <v>100000</v>
      </c>
      <c r="AF28" s="78">
        <f t="shared" si="5"/>
        <v>0</v>
      </c>
      <c r="AG28" s="77">
        <f t="shared" si="5"/>
        <v>672827.22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5170</v>
      </c>
      <c r="AK28" s="98">
        <f t="shared" si="6"/>
        <v>0</v>
      </c>
      <c r="AL28" s="78">
        <f t="shared" si="6"/>
        <v>0</v>
      </c>
      <c r="AM28" s="77">
        <f t="shared" si="6"/>
        <v>13452.6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3420994.16</v>
      </c>
      <c r="BW28" s="77">
        <f>BW23+BW24+BW25+BW26+BW27</f>
        <v>0</v>
      </c>
      <c r="BX28" s="95">
        <f>BX23+BX24+BX25+BX26+BX27</f>
        <v>11203387.64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67900</v>
      </c>
      <c r="BM40" s="89">
        <v>0</v>
      </c>
      <c r="BN40" s="101">
        <v>67900</v>
      </c>
      <c r="BO40" s="97"/>
      <c r="BP40" s="89"/>
      <c r="BQ40" s="101"/>
      <c r="BR40" s="97"/>
      <c r="BS40" s="89"/>
      <c r="BT40" s="101"/>
      <c r="BU40" s="76"/>
      <c r="BV40" s="85">
        <f t="shared" si="10"/>
        <v>67900</v>
      </c>
      <c r="BW40" s="77">
        <f t="shared" si="10"/>
        <v>0</v>
      </c>
      <c r="BX40" s="79">
        <f t="shared" si="10"/>
        <v>67900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67900</v>
      </c>
      <c r="BM42" s="78">
        <f t="shared" si="12"/>
        <v>0</v>
      </c>
      <c r="BN42" s="77">
        <f t="shared" si="12"/>
        <v>67900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67900</v>
      </c>
      <c r="BW42" s="77">
        <f>BW38+BW39+BW40+BW41</f>
        <v>0</v>
      </c>
      <c r="BX42" s="95">
        <f>BX38+BX39+BX40+BX41</f>
        <v>67900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1207000</v>
      </c>
      <c r="BS49" s="89">
        <v>0</v>
      </c>
      <c r="BT49" s="101">
        <v>1265646.96</v>
      </c>
      <c r="BU49" s="76"/>
      <c r="BV49" s="85">
        <f aca="true" t="shared" si="15" ref="BV49:BX50">D49+G49+J49+M49+P49+S49+V49+Y49+AB49+AE49+AH49+AK49+AN49+AQ49+AT49+AW49+AZ49+BC49+BF49+BI49+BL49+BO49+BR49</f>
        <v>1207000</v>
      </c>
      <c r="BW49" s="77">
        <f t="shared" si="15"/>
        <v>0</v>
      </c>
      <c r="BX49" s="79">
        <f t="shared" si="15"/>
        <v>1265646.96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75000</v>
      </c>
      <c r="BS50" s="89">
        <v>0</v>
      </c>
      <c r="BT50" s="101">
        <v>175759.57</v>
      </c>
      <c r="BU50" s="76"/>
      <c r="BV50" s="85">
        <f t="shared" si="15"/>
        <v>75000</v>
      </c>
      <c r="BW50" s="77">
        <f t="shared" si="15"/>
        <v>0</v>
      </c>
      <c r="BX50" s="79">
        <f t="shared" si="15"/>
        <v>175759.57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1282000</v>
      </c>
      <c r="BS51" s="78">
        <f>BS49+BS50</f>
        <v>0</v>
      </c>
      <c r="BT51" s="77">
        <f>BT49+BT50</f>
        <v>1441406.53</v>
      </c>
      <c r="BU51" s="85"/>
      <c r="BV51" s="85">
        <f>BV49+BV50</f>
        <v>1282000</v>
      </c>
      <c r="BW51" s="77">
        <f>BW49+BW50</f>
        <v>0</v>
      </c>
      <c r="BX51" s="95">
        <f>BX49+BX50</f>
        <v>1441406.53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1683721.7</v>
      </c>
      <c r="E53" s="86">
        <f t="shared" si="18"/>
        <v>0</v>
      </c>
      <c r="F53" s="86">
        <f t="shared" si="18"/>
        <v>2406691.28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49950</v>
      </c>
      <c r="K53" s="86">
        <f t="shared" si="18"/>
        <v>0</v>
      </c>
      <c r="L53" s="86">
        <f t="shared" si="18"/>
        <v>103377.73000000001</v>
      </c>
      <c r="M53" s="86">
        <f t="shared" si="18"/>
        <v>2937799.8600000003</v>
      </c>
      <c r="N53" s="86">
        <f t="shared" si="18"/>
        <v>0</v>
      </c>
      <c r="O53" s="86">
        <f t="shared" si="18"/>
        <v>3146106.46</v>
      </c>
      <c r="P53" s="86">
        <f t="shared" si="18"/>
        <v>12300</v>
      </c>
      <c r="Q53" s="86">
        <f t="shared" si="18"/>
        <v>0</v>
      </c>
      <c r="R53" s="86">
        <f t="shared" si="18"/>
        <v>24491.93</v>
      </c>
      <c r="S53" s="86">
        <f t="shared" si="18"/>
        <v>895809.96</v>
      </c>
      <c r="T53" s="86">
        <f t="shared" si="18"/>
        <v>0</v>
      </c>
      <c r="U53" s="86">
        <f t="shared" si="18"/>
        <v>6779245.06</v>
      </c>
      <c r="V53" s="86">
        <f t="shared" si="18"/>
        <v>502599.78</v>
      </c>
      <c r="W53" s="86">
        <f t="shared" si="18"/>
        <v>0</v>
      </c>
      <c r="X53" s="86">
        <f t="shared" si="18"/>
        <v>1914516.8699999999</v>
      </c>
      <c r="Y53" s="86">
        <f t="shared" si="18"/>
        <v>65000</v>
      </c>
      <c r="Z53" s="86">
        <f t="shared" si="18"/>
        <v>0</v>
      </c>
      <c r="AA53" s="86">
        <f t="shared" si="18"/>
        <v>197454</v>
      </c>
      <c r="AB53" s="86">
        <f t="shared" si="18"/>
        <v>1287219.52</v>
      </c>
      <c r="AC53" s="86">
        <f t="shared" si="18"/>
        <v>0</v>
      </c>
      <c r="AD53" s="86">
        <f t="shared" si="18"/>
        <v>1505186.0599999998</v>
      </c>
      <c r="AE53" s="86">
        <f t="shared" si="18"/>
        <v>458500</v>
      </c>
      <c r="AF53" s="86">
        <f t="shared" si="18"/>
        <v>0</v>
      </c>
      <c r="AG53" s="86">
        <f t="shared" si="18"/>
        <v>1080622.23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21282</v>
      </c>
      <c r="AK53" s="86">
        <f t="shared" si="19"/>
        <v>73552.33</v>
      </c>
      <c r="AL53" s="86">
        <f t="shared" si="19"/>
        <v>0</v>
      </c>
      <c r="AM53" s="86">
        <f t="shared" si="19"/>
        <v>133309.6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43112</v>
      </c>
      <c r="AR53" s="86">
        <f t="shared" si="19"/>
        <v>0</v>
      </c>
      <c r="AS53" s="86">
        <f t="shared" si="19"/>
        <v>43112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4800</v>
      </c>
      <c r="AX53" s="86">
        <f t="shared" si="19"/>
        <v>0</v>
      </c>
      <c r="AY53" s="86">
        <f t="shared" si="19"/>
        <v>4800</v>
      </c>
      <c r="AZ53" s="86">
        <f t="shared" si="19"/>
        <v>5500</v>
      </c>
      <c r="BA53" s="86">
        <f t="shared" si="19"/>
        <v>0</v>
      </c>
      <c r="BB53" s="86">
        <f t="shared" si="19"/>
        <v>5500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249816.82</v>
      </c>
      <c r="BJ53" s="86">
        <f t="shared" si="19"/>
        <v>0</v>
      </c>
      <c r="BK53" s="86">
        <f t="shared" si="19"/>
        <v>100000</v>
      </c>
      <c r="BL53" s="86">
        <f t="shared" si="19"/>
        <v>80270</v>
      </c>
      <c r="BM53" s="86">
        <f t="shared" si="19"/>
        <v>0</v>
      </c>
      <c r="BN53" s="86">
        <f t="shared" si="19"/>
        <v>80670.08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1282000</v>
      </c>
      <c r="BS53" s="86">
        <f t="shared" si="19"/>
        <v>0</v>
      </c>
      <c r="BT53" s="86">
        <f t="shared" si="19"/>
        <v>1441406.53</v>
      </c>
      <c r="BU53" s="86">
        <f>BU8</f>
        <v>0</v>
      </c>
      <c r="BV53" s="102">
        <f>BV8+BV20+BV28+BV35+BV42+BV46+BV51</f>
        <v>9631951.97</v>
      </c>
      <c r="BW53" s="87">
        <f>BW20+BW28+BW35+BW42+BW46+BW51</f>
        <v>0</v>
      </c>
      <c r="BX53" s="87">
        <f>BX20+BX28+BX35+BX42+BX46+BX51</f>
        <v>18987771.830000002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12880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7400</v>
      </c>
      <c r="E11" s="89">
        <v>0</v>
      </c>
      <c r="F11" s="90"/>
      <c r="G11" s="88"/>
      <c r="H11" s="89"/>
      <c r="I11" s="90"/>
      <c r="J11" s="97">
        <v>50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7450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332000</v>
      </c>
      <c r="E12" s="89">
        <v>0</v>
      </c>
      <c r="F12" s="90"/>
      <c r="G12" s="88"/>
      <c r="H12" s="89"/>
      <c r="I12" s="90"/>
      <c r="J12" s="97">
        <v>46200</v>
      </c>
      <c r="K12" s="89">
        <v>0</v>
      </c>
      <c r="L12" s="101"/>
      <c r="M12" s="91">
        <v>85500</v>
      </c>
      <c r="N12" s="89">
        <v>0</v>
      </c>
      <c r="O12" s="90"/>
      <c r="P12" s="91">
        <v>12900</v>
      </c>
      <c r="Q12" s="89">
        <v>0</v>
      </c>
      <c r="R12" s="90"/>
      <c r="S12" s="91">
        <v>675528.1799999999</v>
      </c>
      <c r="T12" s="89">
        <v>0</v>
      </c>
      <c r="U12" s="90"/>
      <c r="V12" s="91">
        <v>204500</v>
      </c>
      <c r="W12" s="89">
        <v>0</v>
      </c>
      <c r="X12" s="90"/>
      <c r="Y12" s="91">
        <v>0</v>
      </c>
      <c r="Z12" s="89">
        <v>0</v>
      </c>
      <c r="AA12" s="90"/>
      <c r="AB12" s="91">
        <v>957600</v>
      </c>
      <c r="AC12" s="89">
        <v>0</v>
      </c>
      <c r="AD12" s="90"/>
      <c r="AE12" s="91">
        <v>358500</v>
      </c>
      <c r="AF12" s="89">
        <v>0</v>
      </c>
      <c r="AG12" s="90"/>
      <c r="AH12" s="91">
        <v>0</v>
      </c>
      <c r="AI12" s="89">
        <v>0</v>
      </c>
      <c r="AJ12" s="90"/>
      <c r="AK12" s="91">
        <v>16200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5500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2694428.1799999997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1031161.7</v>
      </c>
      <c r="E13" s="89">
        <v>0</v>
      </c>
      <c r="F13" s="90"/>
      <c r="G13" s="88"/>
      <c r="H13" s="89"/>
      <c r="I13" s="90"/>
      <c r="J13" s="97">
        <v>6700</v>
      </c>
      <c r="K13" s="89">
        <v>0</v>
      </c>
      <c r="L13" s="101"/>
      <c r="M13" s="91">
        <v>37100</v>
      </c>
      <c r="N13" s="89">
        <v>0</v>
      </c>
      <c r="O13" s="90"/>
      <c r="P13" s="91">
        <v>400</v>
      </c>
      <c r="Q13" s="89">
        <v>0</v>
      </c>
      <c r="R13" s="90"/>
      <c r="S13" s="91">
        <v>23000</v>
      </c>
      <c r="T13" s="89">
        <v>0</v>
      </c>
      <c r="U13" s="90"/>
      <c r="V13" s="91">
        <v>138800</v>
      </c>
      <c r="W13" s="89">
        <v>0</v>
      </c>
      <c r="X13" s="90"/>
      <c r="Y13" s="91"/>
      <c r="Z13" s="89"/>
      <c r="AA13" s="90"/>
      <c r="AB13" s="91">
        <v>24925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50500</v>
      </c>
      <c r="AL13" s="89">
        <v>0</v>
      </c>
      <c r="AM13" s="90"/>
      <c r="AN13" s="91">
        <v>0</v>
      </c>
      <c r="AO13" s="89">
        <v>0</v>
      </c>
      <c r="AP13" s="90"/>
      <c r="AQ13" s="91">
        <v>17245</v>
      </c>
      <c r="AR13" s="89">
        <v>0</v>
      </c>
      <c r="AS13" s="90"/>
      <c r="AT13" s="91"/>
      <c r="AU13" s="89"/>
      <c r="AV13" s="90"/>
      <c r="AW13" s="97">
        <v>4800</v>
      </c>
      <c r="AX13" s="89">
        <v>0</v>
      </c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1334631.7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9450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9450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162480</v>
      </c>
      <c r="E18" s="89">
        <v>0</v>
      </c>
      <c r="F18" s="90"/>
      <c r="G18" s="88"/>
      <c r="H18" s="89"/>
      <c r="I18" s="90"/>
      <c r="J18" s="97"/>
      <c r="K18" s="89"/>
      <c r="L18" s="101"/>
      <c r="M18" s="97">
        <v>150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162630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69900</v>
      </c>
      <c r="E19" s="89">
        <v>0</v>
      </c>
      <c r="F19" s="90"/>
      <c r="G19" s="88"/>
      <c r="H19" s="89"/>
      <c r="I19" s="90"/>
      <c r="J19" s="97">
        <v>1000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250819.15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321719.15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1615821.7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53950</v>
      </c>
      <c r="K20" s="78">
        <f t="shared" si="1"/>
        <v>0</v>
      </c>
      <c r="L20" s="77">
        <f t="shared" si="1"/>
        <v>0</v>
      </c>
      <c r="M20" s="98">
        <f t="shared" si="1"/>
        <v>122750</v>
      </c>
      <c r="N20" s="78">
        <f t="shared" si="1"/>
        <v>0</v>
      </c>
      <c r="O20" s="77">
        <f t="shared" si="1"/>
        <v>0</v>
      </c>
      <c r="P20" s="98">
        <f t="shared" si="1"/>
        <v>13300</v>
      </c>
      <c r="Q20" s="78">
        <f t="shared" si="1"/>
        <v>0</v>
      </c>
      <c r="R20" s="77">
        <f t="shared" si="1"/>
        <v>0</v>
      </c>
      <c r="S20" s="98">
        <f t="shared" si="1"/>
        <v>698528.1799999999</v>
      </c>
      <c r="T20" s="78">
        <f t="shared" si="1"/>
        <v>0</v>
      </c>
      <c r="U20" s="77">
        <f t="shared" si="1"/>
        <v>0</v>
      </c>
      <c r="V20" s="98">
        <f t="shared" si="1"/>
        <v>343300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982525</v>
      </c>
      <c r="AC20" s="78">
        <f t="shared" si="1"/>
        <v>0</v>
      </c>
      <c r="AD20" s="77">
        <f t="shared" si="1"/>
        <v>0</v>
      </c>
      <c r="AE20" s="98">
        <f t="shared" si="1"/>
        <v>358500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66700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17245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4800</v>
      </c>
      <c r="AX20" s="78">
        <f t="shared" si="1"/>
        <v>0</v>
      </c>
      <c r="AY20" s="77">
        <f t="shared" si="1"/>
        <v>0</v>
      </c>
      <c r="AZ20" s="98">
        <f t="shared" si="1"/>
        <v>5500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250819.15</v>
      </c>
      <c r="BJ20" s="78">
        <f t="shared" si="1"/>
        <v>0</v>
      </c>
      <c r="BK20" s="77">
        <f t="shared" si="1"/>
        <v>0</v>
      </c>
      <c r="BL20" s="98">
        <f t="shared" si="1"/>
        <v>9450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4543189.03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80000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80000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70820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70820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70820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70820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1207000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75000</v>
      </c>
      <c r="BS50" s="89">
        <v>0</v>
      </c>
      <c r="BT50" s="101"/>
      <c r="BU50" s="76"/>
      <c r="BV50" s="85">
        <f t="shared" si="9"/>
        <v>75000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1282000</v>
      </c>
      <c r="BS51" s="78">
        <f>BS49+BS50</f>
        <v>0</v>
      </c>
      <c r="BT51" s="77">
        <f>BT49+BT50</f>
        <v>0</v>
      </c>
      <c r="BU51" s="85"/>
      <c r="BV51" s="85">
        <f>BV49+BV50</f>
        <v>1282000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1670821.7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53950</v>
      </c>
      <c r="K53" s="86">
        <f t="shared" si="11"/>
        <v>0</v>
      </c>
      <c r="L53" s="86">
        <f t="shared" si="11"/>
        <v>0</v>
      </c>
      <c r="M53" s="86">
        <f t="shared" si="11"/>
        <v>122750</v>
      </c>
      <c r="N53" s="86">
        <f t="shared" si="11"/>
        <v>0</v>
      </c>
      <c r="O53" s="86">
        <f t="shared" si="11"/>
        <v>0</v>
      </c>
      <c r="P53" s="86">
        <f t="shared" si="11"/>
        <v>13300</v>
      </c>
      <c r="Q53" s="86">
        <f t="shared" si="11"/>
        <v>0</v>
      </c>
      <c r="R53" s="86">
        <f t="shared" si="11"/>
        <v>0</v>
      </c>
      <c r="S53" s="86">
        <f t="shared" si="11"/>
        <v>698528.1799999999</v>
      </c>
      <c r="T53" s="86">
        <f t="shared" si="11"/>
        <v>0</v>
      </c>
      <c r="U53" s="86">
        <f t="shared" si="11"/>
        <v>0</v>
      </c>
      <c r="V53" s="86">
        <f t="shared" si="11"/>
        <v>343300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982525</v>
      </c>
      <c r="AC53" s="86">
        <f t="shared" si="11"/>
        <v>0</v>
      </c>
      <c r="AD53" s="86">
        <f t="shared" si="11"/>
        <v>0</v>
      </c>
      <c r="AE53" s="86">
        <f t="shared" si="11"/>
        <v>438500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66700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17245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4800</v>
      </c>
      <c r="AX53" s="86">
        <f t="shared" si="11"/>
        <v>0</v>
      </c>
      <c r="AY53" s="86">
        <f t="shared" si="11"/>
        <v>0</v>
      </c>
      <c r="AZ53" s="86">
        <f t="shared" si="11"/>
        <v>5500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250819.15</v>
      </c>
      <c r="BJ53" s="86">
        <f t="shared" si="11"/>
        <v>0</v>
      </c>
      <c r="BK53" s="86">
        <f t="shared" si="11"/>
        <v>0</v>
      </c>
      <c r="BL53" s="86">
        <f t="shared" si="11"/>
        <v>80270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1282000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6031009.03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12880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7400</v>
      </c>
      <c r="E11" s="89">
        <v>0</v>
      </c>
      <c r="F11" s="90"/>
      <c r="G11" s="88"/>
      <c r="H11" s="89"/>
      <c r="I11" s="90"/>
      <c r="J11" s="97">
        <v>50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7450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356000</v>
      </c>
      <c r="E12" s="89">
        <v>0</v>
      </c>
      <c r="F12" s="90"/>
      <c r="G12" s="88"/>
      <c r="H12" s="89"/>
      <c r="I12" s="90"/>
      <c r="J12" s="97">
        <v>50200</v>
      </c>
      <c r="K12" s="89">
        <v>0</v>
      </c>
      <c r="L12" s="101"/>
      <c r="M12" s="91">
        <v>97500</v>
      </c>
      <c r="N12" s="89">
        <v>0</v>
      </c>
      <c r="O12" s="90"/>
      <c r="P12" s="91">
        <v>12900</v>
      </c>
      <c r="Q12" s="89">
        <v>0</v>
      </c>
      <c r="R12" s="90"/>
      <c r="S12" s="91">
        <v>287000</v>
      </c>
      <c r="T12" s="89">
        <v>0</v>
      </c>
      <c r="U12" s="90"/>
      <c r="V12" s="91">
        <v>229500</v>
      </c>
      <c r="W12" s="89">
        <v>0</v>
      </c>
      <c r="X12" s="90"/>
      <c r="Y12" s="91">
        <v>0</v>
      </c>
      <c r="Z12" s="89">
        <v>0</v>
      </c>
      <c r="AA12" s="90"/>
      <c r="AB12" s="91">
        <v>969600</v>
      </c>
      <c r="AC12" s="89">
        <v>0</v>
      </c>
      <c r="AD12" s="90"/>
      <c r="AE12" s="91">
        <v>409500</v>
      </c>
      <c r="AF12" s="89">
        <v>0</v>
      </c>
      <c r="AG12" s="90"/>
      <c r="AH12" s="91">
        <v>0</v>
      </c>
      <c r="AI12" s="89">
        <v>0</v>
      </c>
      <c r="AJ12" s="90"/>
      <c r="AK12" s="91">
        <v>19200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5500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2436900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1031161.7</v>
      </c>
      <c r="E13" s="89">
        <v>0</v>
      </c>
      <c r="F13" s="90"/>
      <c r="G13" s="88"/>
      <c r="H13" s="89"/>
      <c r="I13" s="90"/>
      <c r="J13" s="97">
        <v>6700</v>
      </c>
      <c r="K13" s="89">
        <v>0</v>
      </c>
      <c r="L13" s="101"/>
      <c r="M13" s="91">
        <v>37100</v>
      </c>
      <c r="N13" s="89">
        <v>0</v>
      </c>
      <c r="O13" s="90"/>
      <c r="P13" s="91">
        <v>400</v>
      </c>
      <c r="Q13" s="89">
        <v>0</v>
      </c>
      <c r="R13" s="90"/>
      <c r="S13" s="91">
        <v>25000</v>
      </c>
      <c r="T13" s="89">
        <v>0</v>
      </c>
      <c r="U13" s="90"/>
      <c r="V13" s="91">
        <v>149800</v>
      </c>
      <c r="W13" s="89">
        <v>0</v>
      </c>
      <c r="X13" s="90"/>
      <c r="Y13" s="91"/>
      <c r="Z13" s="89"/>
      <c r="AA13" s="90"/>
      <c r="AB13" s="91">
        <v>24925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50500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4800</v>
      </c>
      <c r="AX13" s="89">
        <v>0</v>
      </c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1330386.7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6400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6400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162480</v>
      </c>
      <c r="E18" s="89">
        <v>0</v>
      </c>
      <c r="F18" s="90"/>
      <c r="G18" s="88"/>
      <c r="H18" s="89"/>
      <c r="I18" s="90"/>
      <c r="J18" s="97"/>
      <c r="K18" s="89"/>
      <c r="L18" s="101"/>
      <c r="M18" s="97">
        <v>150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162630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64800</v>
      </c>
      <c r="E19" s="89">
        <v>0</v>
      </c>
      <c r="F19" s="90"/>
      <c r="G19" s="88"/>
      <c r="H19" s="89"/>
      <c r="I19" s="90"/>
      <c r="J19" s="97">
        <v>1000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423053.3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488853.3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1634721.7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57950</v>
      </c>
      <c r="K20" s="78">
        <f t="shared" si="1"/>
        <v>0</v>
      </c>
      <c r="L20" s="77">
        <f t="shared" si="1"/>
        <v>0</v>
      </c>
      <c r="M20" s="98">
        <f t="shared" si="1"/>
        <v>134750</v>
      </c>
      <c r="N20" s="78">
        <f t="shared" si="1"/>
        <v>0</v>
      </c>
      <c r="O20" s="77">
        <f t="shared" si="1"/>
        <v>0</v>
      </c>
      <c r="P20" s="98">
        <f t="shared" si="1"/>
        <v>13300</v>
      </c>
      <c r="Q20" s="78">
        <f t="shared" si="1"/>
        <v>0</v>
      </c>
      <c r="R20" s="77">
        <f t="shared" si="1"/>
        <v>0</v>
      </c>
      <c r="S20" s="98">
        <f t="shared" si="1"/>
        <v>312000</v>
      </c>
      <c r="T20" s="78">
        <f t="shared" si="1"/>
        <v>0</v>
      </c>
      <c r="U20" s="77">
        <f t="shared" si="1"/>
        <v>0</v>
      </c>
      <c r="V20" s="98">
        <f t="shared" si="1"/>
        <v>379300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994525</v>
      </c>
      <c r="AC20" s="78">
        <f t="shared" si="1"/>
        <v>0</v>
      </c>
      <c r="AD20" s="77">
        <f t="shared" si="1"/>
        <v>0</v>
      </c>
      <c r="AE20" s="98">
        <f t="shared" si="1"/>
        <v>409500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69700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4800</v>
      </c>
      <c r="AX20" s="78">
        <f t="shared" si="1"/>
        <v>0</v>
      </c>
      <c r="AY20" s="77">
        <f t="shared" si="1"/>
        <v>0</v>
      </c>
      <c r="AZ20" s="98">
        <f t="shared" si="1"/>
        <v>5500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423053.3</v>
      </c>
      <c r="BJ20" s="78">
        <f t="shared" si="1"/>
        <v>0</v>
      </c>
      <c r="BK20" s="77">
        <f t="shared" si="1"/>
        <v>0</v>
      </c>
      <c r="BL20" s="98">
        <f t="shared" si="1"/>
        <v>6400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4445500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80000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80000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73870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73870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73870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73870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1207000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75000</v>
      </c>
      <c r="BS50" s="89">
        <v>0</v>
      </c>
      <c r="BT50" s="101"/>
      <c r="BU50" s="76"/>
      <c r="BV50" s="85">
        <f t="shared" si="9"/>
        <v>75000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1282000</v>
      </c>
      <c r="BS51" s="78">
        <f>BS49+BS50</f>
        <v>0</v>
      </c>
      <c r="BT51" s="77">
        <f>BT49+BT50</f>
        <v>0</v>
      </c>
      <c r="BU51" s="85"/>
      <c r="BV51" s="85">
        <f>BV49+BV50</f>
        <v>1282000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1689721.7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57950</v>
      </c>
      <c r="K53" s="86">
        <f t="shared" si="11"/>
        <v>0</v>
      </c>
      <c r="L53" s="86">
        <f t="shared" si="11"/>
        <v>0</v>
      </c>
      <c r="M53" s="86">
        <f t="shared" si="11"/>
        <v>134750</v>
      </c>
      <c r="N53" s="86">
        <f t="shared" si="11"/>
        <v>0</v>
      </c>
      <c r="O53" s="86">
        <f t="shared" si="11"/>
        <v>0</v>
      </c>
      <c r="P53" s="86">
        <f t="shared" si="11"/>
        <v>13300</v>
      </c>
      <c r="Q53" s="86">
        <f t="shared" si="11"/>
        <v>0</v>
      </c>
      <c r="R53" s="86">
        <f t="shared" si="11"/>
        <v>0</v>
      </c>
      <c r="S53" s="86">
        <f t="shared" si="11"/>
        <v>312000</v>
      </c>
      <c r="T53" s="86">
        <f t="shared" si="11"/>
        <v>0</v>
      </c>
      <c r="U53" s="86">
        <f t="shared" si="11"/>
        <v>0</v>
      </c>
      <c r="V53" s="86">
        <f t="shared" si="11"/>
        <v>379300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994525</v>
      </c>
      <c r="AC53" s="86">
        <f t="shared" si="11"/>
        <v>0</v>
      </c>
      <c r="AD53" s="86">
        <f t="shared" si="11"/>
        <v>0</v>
      </c>
      <c r="AE53" s="86">
        <f t="shared" si="11"/>
        <v>489500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69700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4800</v>
      </c>
      <c r="AX53" s="86">
        <f t="shared" si="11"/>
        <v>0</v>
      </c>
      <c r="AY53" s="86">
        <f t="shared" si="11"/>
        <v>0</v>
      </c>
      <c r="AZ53" s="86">
        <f t="shared" si="11"/>
        <v>5500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423053.3</v>
      </c>
      <c r="BJ53" s="86">
        <f t="shared" si="11"/>
        <v>0</v>
      </c>
      <c r="BK53" s="86">
        <f t="shared" si="11"/>
        <v>0</v>
      </c>
      <c r="BL53" s="86">
        <f t="shared" si="11"/>
        <v>80270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1282000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5936370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2021-05-27T09:19:48Z</dcterms:modified>
  <cp:category/>
  <cp:version/>
  <cp:contentType/>
  <cp:contentStatus/>
</cp:coreProperties>
</file>