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<sst xmlns="http://schemas.openxmlformats.org/spreadsheetml/2006/main" count="870" uniqueCount="151">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</sst>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2905965.82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3618993</v>
      </c>
      <c r="E10" s="45">
        <v>4229578.76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3618993</v>
      </c>
      <c r="E16" s="51">
        <f>E10+E11+E12+E13+E14+E15</f>
        <v>4229578.76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319665</v>
      </c>
      <c r="E18" s="45">
        <v>1124957.15</v>
      </c>
    </row>
    <row r="19" spans="2:5" ht="15">
      <c r="B19" s="13">
        <v>20102</v>
      </c>
      <c r="C19" s="54" t="s">
        <v>21</v>
      </c>
      <c r="D19" s="39">
        <v>0</v>
      </c>
      <c r="E19" s="50">
        <v>16494.4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319665</v>
      </c>
      <c r="E23" s="51">
        <f>E18+E19+E20+E21+E22</f>
        <v>1141451.5499999998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197000</v>
      </c>
      <c r="E25" s="45">
        <v>275345.73000000004</v>
      </c>
    </row>
    <row r="26" spans="2:5" ht="15">
      <c r="B26" s="13">
        <v>30200</v>
      </c>
      <c r="C26" s="54" t="s">
        <v>28</v>
      </c>
      <c r="D26" s="39">
        <v>67500</v>
      </c>
      <c r="E26" s="45">
        <v>95662.97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>
        <v>49200</v>
      </c>
      <c r="E28" s="45">
        <v>49200</v>
      </c>
    </row>
    <row r="29" spans="2:5" ht="15">
      <c r="B29" s="13">
        <v>30500</v>
      </c>
      <c r="C29" s="54" t="s">
        <v>31</v>
      </c>
      <c r="D29" s="60">
        <v>343145</v>
      </c>
      <c r="E29" s="50">
        <v>412202.27</v>
      </c>
    </row>
    <row r="30" spans="2:5" ht="15.75" thickBot="1">
      <c r="B30" s="16">
        <v>30000</v>
      </c>
      <c r="C30" s="15" t="s">
        <v>32</v>
      </c>
      <c r="D30" s="48">
        <f>D25+D26+D27+D28+D29</f>
        <v>657345</v>
      </c>
      <c r="E30" s="51">
        <f>E25+E26+E27+E28+E29</f>
        <v>832910.9700000001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40000</v>
      </c>
      <c r="E33" s="59">
        <v>4723361.82</v>
      </c>
    </row>
    <row r="34" spans="2:5" ht="15">
      <c r="B34" s="13">
        <v>40300</v>
      </c>
      <c r="C34" s="54" t="s">
        <v>37</v>
      </c>
      <c r="D34" s="61">
        <v>0</v>
      </c>
      <c r="E34" s="45">
        <v>88871.07</v>
      </c>
    </row>
    <row r="35" spans="2:5" ht="15">
      <c r="B35" s="13">
        <v>40400</v>
      </c>
      <c r="C35" s="54" t="s">
        <v>38</v>
      </c>
      <c r="D35" s="39">
        <v>191200</v>
      </c>
      <c r="E35" s="45">
        <v>205200</v>
      </c>
    </row>
    <row r="36" spans="2:5" ht="15">
      <c r="B36" s="13">
        <v>40500</v>
      </c>
      <c r="C36" s="54" t="s">
        <v>39</v>
      </c>
      <c r="D36" s="49">
        <v>317550</v>
      </c>
      <c r="E36" s="50">
        <v>765768.25</v>
      </c>
    </row>
    <row r="37" spans="2:5" ht="15.75" thickBot="1">
      <c r="B37" s="16">
        <v>40000</v>
      </c>
      <c r="C37" s="15" t="s">
        <v>40</v>
      </c>
      <c r="D37" s="48">
        <f>D32+D33+D34+D35+D36</f>
        <v>548750</v>
      </c>
      <c r="E37" s="51">
        <f>E32+E33+E34+E35+E36</f>
        <v>5783201.140000001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1207000</v>
      </c>
      <c r="E54" s="45">
        <v>1209287</v>
      </c>
    </row>
    <row r="55" spans="2:5" ht="15">
      <c r="B55" s="13">
        <v>90200</v>
      </c>
      <c r="C55" s="54" t="s">
        <v>62</v>
      </c>
      <c r="D55" s="61">
        <v>113798</v>
      </c>
      <c r="E55" s="62">
        <v>141951.21</v>
      </c>
    </row>
    <row r="56" spans="2:5" ht="15.75" thickBot="1">
      <c r="B56" s="16">
        <v>90000</v>
      </c>
      <c r="C56" s="15" t="s">
        <v>63</v>
      </c>
      <c r="D56" s="48">
        <f>D54+D55</f>
        <v>1320798</v>
      </c>
      <c r="E56" s="51">
        <f>E54+E55</f>
        <v>1351238.21</v>
      </c>
    </row>
    <row r="57" spans="2:5" ht="16.5" thickBot="1" thickTop="1">
      <c r="B57" s="109" t="s">
        <v>64</v>
      </c>
      <c r="C57" s="110"/>
      <c r="D57" s="52">
        <f>D16+D23+D30+D37+D43+D49+D52+D56</f>
        <v>6465551</v>
      </c>
      <c r="E57" s="55">
        <f>E16+E23+E30+E37+E43+E49+E52+E56</f>
        <v>13338380.629999999</v>
      </c>
    </row>
    <row r="58" spans="2:5" ht="16.5" thickBot="1" thickTop="1">
      <c r="B58" s="109" t="s">
        <v>65</v>
      </c>
      <c r="C58" s="110"/>
      <c r="D58" s="52">
        <f>D57+D5+D6+D7+D8</f>
        <v>6465551</v>
      </c>
      <c r="E58" s="55">
        <f>E57+E5+E6+E7+E8</f>
        <v>16244346.45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3618993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3618993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28300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28300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197000</v>
      </c>
      <c r="E25" s="45"/>
    </row>
    <row r="26" spans="2:5" ht="15">
      <c r="B26" s="13">
        <v>30200</v>
      </c>
      <c r="C26" s="54" t="s">
        <v>28</v>
      </c>
      <c r="D26" s="39">
        <v>67500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331590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596590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70000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1207000</v>
      </c>
      <c r="E54" s="45"/>
    </row>
    <row r="55" spans="2:5" ht="15">
      <c r="B55" s="13">
        <v>90200</v>
      </c>
      <c r="C55" s="54" t="s">
        <v>62</v>
      </c>
      <c r="D55" s="61">
        <v>113798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1320798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5639681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5639681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3618993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3618993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28300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28300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197000</v>
      </c>
      <c r="E25" s="45"/>
    </row>
    <row r="26" spans="2:5" ht="15">
      <c r="B26" s="13">
        <v>30200</v>
      </c>
      <c r="C26" s="54" t="s">
        <v>28</v>
      </c>
      <c r="D26" s="39">
        <v>67500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331590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596590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70000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1207000</v>
      </c>
      <c r="E54" s="45"/>
    </row>
    <row r="55" spans="2:5" ht="15">
      <c r="B55" s="13">
        <v>90200</v>
      </c>
      <c r="C55" s="54" t="s">
        <v>62</v>
      </c>
      <c r="D55" s="61">
        <v>113798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1320798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5639681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5639681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22610</v>
      </c>
      <c r="E10" s="89">
        <v>0</v>
      </c>
      <c r="F10" s="90">
        <v>26880.019999999997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22610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26880.019999999997</v>
      </c>
    </row>
    <row r="11" spans="2:76" ht="15">
      <c r="B11" s="13">
        <v>102</v>
      </c>
      <c r="C11" s="25" t="s">
        <v>92</v>
      </c>
      <c r="D11" s="88">
        <v>7150</v>
      </c>
      <c r="E11" s="89">
        <v>0</v>
      </c>
      <c r="F11" s="90">
        <v>8479.84</v>
      </c>
      <c r="G11" s="88"/>
      <c r="H11" s="89"/>
      <c r="I11" s="90"/>
      <c r="J11" s="97">
        <v>500</v>
      </c>
      <c r="K11" s="89">
        <v>0</v>
      </c>
      <c r="L11" s="101">
        <v>500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7650</v>
      </c>
      <c r="BW11" s="77">
        <f t="shared" si="1"/>
        <v>0</v>
      </c>
      <c r="BX11" s="79">
        <f t="shared" si="2"/>
        <v>8979.84</v>
      </c>
    </row>
    <row r="12" spans="2:76" ht="15">
      <c r="B12" s="13">
        <v>103</v>
      </c>
      <c r="C12" s="25" t="s">
        <v>93</v>
      </c>
      <c r="D12" s="88">
        <v>330880</v>
      </c>
      <c r="E12" s="89">
        <v>0</v>
      </c>
      <c r="F12" s="90">
        <v>494419.0300000001</v>
      </c>
      <c r="G12" s="88"/>
      <c r="H12" s="89"/>
      <c r="I12" s="90"/>
      <c r="J12" s="97">
        <v>51500</v>
      </c>
      <c r="K12" s="89">
        <v>0</v>
      </c>
      <c r="L12" s="101">
        <v>77100.33</v>
      </c>
      <c r="M12" s="91">
        <v>81400</v>
      </c>
      <c r="N12" s="89">
        <v>0</v>
      </c>
      <c r="O12" s="90">
        <v>112079.8</v>
      </c>
      <c r="P12" s="91">
        <v>600</v>
      </c>
      <c r="Q12" s="89">
        <v>0</v>
      </c>
      <c r="R12" s="90">
        <v>1166.25</v>
      </c>
      <c r="S12" s="91">
        <v>687000</v>
      </c>
      <c r="T12" s="89">
        <v>0</v>
      </c>
      <c r="U12" s="90">
        <v>1044163.3699999999</v>
      </c>
      <c r="V12" s="91">
        <v>224610</v>
      </c>
      <c r="W12" s="89">
        <v>0</v>
      </c>
      <c r="X12" s="90">
        <v>353840.27999999997</v>
      </c>
      <c r="Y12" s="91">
        <v>19100</v>
      </c>
      <c r="Z12" s="89">
        <v>0</v>
      </c>
      <c r="AA12" s="90">
        <v>29838.93</v>
      </c>
      <c r="AB12" s="91">
        <v>994205</v>
      </c>
      <c r="AC12" s="89">
        <v>0</v>
      </c>
      <c r="AD12" s="90">
        <v>1074605.78</v>
      </c>
      <c r="AE12" s="91">
        <v>339600</v>
      </c>
      <c r="AF12" s="89">
        <v>0</v>
      </c>
      <c r="AG12" s="90">
        <v>478949.56</v>
      </c>
      <c r="AH12" s="91"/>
      <c r="AI12" s="89"/>
      <c r="AJ12" s="90"/>
      <c r="AK12" s="91">
        <v>15200</v>
      </c>
      <c r="AL12" s="89">
        <v>0</v>
      </c>
      <c r="AM12" s="90">
        <v>17531.87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5500</v>
      </c>
      <c r="BA12" s="89">
        <v>0</v>
      </c>
      <c r="BB12" s="90">
        <v>5500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2749595</v>
      </c>
      <c r="BW12" s="77">
        <f t="shared" si="1"/>
        <v>0</v>
      </c>
      <c r="BX12" s="79">
        <f t="shared" si="2"/>
        <v>3689195.2000000007</v>
      </c>
    </row>
    <row r="13" spans="2:76" ht="15">
      <c r="B13" s="13">
        <v>104</v>
      </c>
      <c r="C13" s="25" t="s">
        <v>19</v>
      </c>
      <c r="D13" s="88">
        <v>926370</v>
      </c>
      <c r="E13" s="89">
        <v>0</v>
      </c>
      <c r="F13" s="90">
        <v>1470522.4700000004</v>
      </c>
      <c r="G13" s="88"/>
      <c r="H13" s="89"/>
      <c r="I13" s="90"/>
      <c r="J13" s="97">
        <v>4550</v>
      </c>
      <c r="K13" s="89">
        <v>0</v>
      </c>
      <c r="L13" s="101">
        <v>8450</v>
      </c>
      <c r="M13" s="91">
        <v>36850</v>
      </c>
      <c r="N13" s="89">
        <v>0</v>
      </c>
      <c r="O13" s="90">
        <v>71064.48000000001</v>
      </c>
      <c r="P13" s="91">
        <v>12300</v>
      </c>
      <c r="Q13" s="89">
        <v>0</v>
      </c>
      <c r="R13" s="90">
        <v>19202</v>
      </c>
      <c r="S13" s="91">
        <v>25000</v>
      </c>
      <c r="T13" s="89">
        <v>0</v>
      </c>
      <c r="U13" s="90">
        <v>25000</v>
      </c>
      <c r="V13" s="91">
        <v>218300</v>
      </c>
      <c r="W13" s="89">
        <v>0</v>
      </c>
      <c r="X13" s="90">
        <v>288874.20999999996</v>
      </c>
      <c r="Y13" s="91"/>
      <c r="Z13" s="89"/>
      <c r="AA13" s="90"/>
      <c r="AB13" s="91">
        <v>24869</v>
      </c>
      <c r="AC13" s="89">
        <v>0</v>
      </c>
      <c r="AD13" s="90">
        <v>41868.08</v>
      </c>
      <c r="AE13" s="91"/>
      <c r="AF13" s="89"/>
      <c r="AG13" s="90"/>
      <c r="AH13" s="91">
        <v>0</v>
      </c>
      <c r="AI13" s="89">
        <v>0</v>
      </c>
      <c r="AJ13" s="90">
        <v>500</v>
      </c>
      <c r="AK13" s="91">
        <v>41500</v>
      </c>
      <c r="AL13" s="89">
        <v>0</v>
      </c>
      <c r="AM13" s="90">
        <v>88199.98999999999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4800</v>
      </c>
      <c r="AX13" s="89">
        <v>0</v>
      </c>
      <c r="AY13" s="101">
        <v>4800</v>
      </c>
      <c r="AZ13" s="91">
        <v>0</v>
      </c>
      <c r="BA13" s="89">
        <v>0</v>
      </c>
      <c r="BB13" s="90">
        <v>61.36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1294539</v>
      </c>
      <c r="BW13" s="77">
        <f t="shared" si="1"/>
        <v>0</v>
      </c>
      <c r="BX13" s="79">
        <f t="shared" si="2"/>
        <v>2018542.5900000005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20580</v>
      </c>
      <c r="BM16" s="89">
        <v>0</v>
      </c>
      <c r="BN16" s="90">
        <v>21202.15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20580</v>
      </c>
      <c r="BW16" s="77">
        <f t="shared" si="1"/>
        <v>0</v>
      </c>
      <c r="BX16" s="79">
        <f t="shared" si="2"/>
        <v>21202.15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158200</v>
      </c>
      <c r="E18" s="89">
        <v>0</v>
      </c>
      <c r="F18" s="90">
        <v>334029.62</v>
      </c>
      <c r="G18" s="88"/>
      <c r="H18" s="89"/>
      <c r="I18" s="90"/>
      <c r="J18" s="97"/>
      <c r="K18" s="89"/>
      <c r="L18" s="101"/>
      <c r="M18" s="97">
        <v>150</v>
      </c>
      <c r="N18" s="89">
        <v>0</v>
      </c>
      <c r="O18" s="101">
        <v>175.2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158350</v>
      </c>
      <c r="BW18" s="77">
        <f t="shared" si="1"/>
        <v>0</v>
      </c>
      <c r="BX18" s="79">
        <f t="shared" si="2"/>
        <v>334204.82</v>
      </c>
    </row>
    <row r="19" spans="2:76" ht="15">
      <c r="B19" s="13">
        <v>110</v>
      </c>
      <c r="C19" s="25" t="s">
        <v>98</v>
      </c>
      <c r="D19" s="88">
        <v>54100</v>
      </c>
      <c r="E19" s="89">
        <v>0</v>
      </c>
      <c r="F19" s="90">
        <v>56381.61</v>
      </c>
      <c r="G19" s="88"/>
      <c r="H19" s="89"/>
      <c r="I19" s="90"/>
      <c r="J19" s="97">
        <v>1000</v>
      </c>
      <c r="K19" s="89">
        <v>0</v>
      </c>
      <c r="L19" s="101">
        <v>1345.16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3500</v>
      </c>
      <c r="AC19" s="89">
        <v>0</v>
      </c>
      <c r="AD19" s="101">
        <v>3500</v>
      </c>
      <c r="AE19" s="97">
        <v>6275</v>
      </c>
      <c r="AF19" s="89">
        <v>0</v>
      </c>
      <c r="AG19" s="101">
        <v>6275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179674</v>
      </c>
      <c r="BJ19" s="89">
        <v>0</v>
      </c>
      <c r="BK19" s="101">
        <v>100000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244549</v>
      </c>
      <c r="BW19" s="77">
        <f t="shared" si="1"/>
        <v>0</v>
      </c>
      <c r="BX19" s="79">
        <f t="shared" si="2"/>
        <v>167501.77000000002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1499310</v>
      </c>
      <c r="E20" s="78">
        <f t="shared" si="3"/>
        <v>0</v>
      </c>
      <c r="F20" s="79">
        <f t="shared" si="3"/>
        <v>2390712.5900000003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57550</v>
      </c>
      <c r="K20" s="78">
        <f t="shared" si="3"/>
        <v>0</v>
      </c>
      <c r="L20" s="77">
        <f t="shared" si="3"/>
        <v>87395.49</v>
      </c>
      <c r="M20" s="98">
        <f t="shared" si="3"/>
        <v>118400</v>
      </c>
      <c r="N20" s="78">
        <f t="shared" si="3"/>
        <v>0</v>
      </c>
      <c r="O20" s="77">
        <f t="shared" si="3"/>
        <v>183319.48000000004</v>
      </c>
      <c r="P20" s="98">
        <f t="shared" si="3"/>
        <v>12900</v>
      </c>
      <c r="Q20" s="78">
        <f t="shared" si="3"/>
        <v>0</v>
      </c>
      <c r="R20" s="77">
        <f t="shared" si="3"/>
        <v>20368.25</v>
      </c>
      <c r="S20" s="98">
        <f t="shared" si="3"/>
        <v>712000</v>
      </c>
      <c r="T20" s="78">
        <f t="shared" si="3"/>
        <v>0</v>
      </c>
      <c r="U20" s="77">
        <f t="shared" si="3"/>
        <v>1069163.3699999999</v>
      </c>
      <c r="V20" s="98">
        <f t="shared" si="3"/>
        <v>442910</v>
      </c>
      <c r="W20" s="78">
        <f t="shared" si="3"/>
        <v>0</v>
      </c>
      <c r="X20" s="77">
        <f t="shared" si="3"/>
        <v>642714.49</v>
      </c>
      <c r="Y20" s="98">
        <f t="shared" si="3"/>
        <v>19100</v>
      </c>
      <c r="Z20" s="78">
        <f t="shared" si="3"/>
        <v>0</v>
      </c>
      <c r="AA20" s="77">
        <f t="shared" si="3"/>
        <v>29838.93</v>
      </c>
      <c r="AB20" s="98">
        <f t="shared" si="3"/>
        <v>1022574</v>
      </c>
      <c r="AC20" s="78">
        <f t="shared" si="3"/>
        <v>0</v>
      </c>
      <c r="AD20" s="77">
        <f t="shared" si="3"/>
        <v>1119973.86</v>
      </c>
      <c r="AE20" s="98">
        <f t="shared" si="3"/>
        <v>345875</v>
      </c>
      <c r="AF20" s="78">
        <f t="shared" si="3"/>
        <v>0</v>
      </c>
      <c r="AG20" s="77">
        <f t="shared" si="3"/>
        <v>485224.56</v>
      </c>
      <c r="AH20" s="98">
        <f t="shared" si="3"/>
        <v>0</v>
      </c>
      <c r="AI20" s="78">
        <f t="shared" si="3"/>
        <v>0</v>
      </c>
      <c r="AJ20" s="77">
        <f t="shared" si="3"/>
        <v>500</v>
      </c>
      <c r="AK20" s="98">
        <f t="shared" si="3"/>
        <v>56700</v>
      </c>
      <c r="AL20" s="78">
        <f t="shared" si="3"/>
        <v>0</v>
      </c>
      <c r="AM20" s="77">
        <f t="shared" si="3"/>
        <v>105731.85999999999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4800</v>
      </c>
      <c r="AX20" s="78">
        <f t="shared" si="3"/>
        <v>0</v>
      </c>
      <c r="AY20" s="77">
        <f t="shared" si="3"/>
        <v>4800</v>
      </c>
      <c r="AZ20" s="98">
        <f t="shared" si="3"/>
        <v>5500</v>
      </c>
      <c r="BA20" s="78">
        <f t="shared" si="3"/>
        <v>0</v>
      </c>
      <c r="BB20" s="77">
        <f t="shared" si="3"/>
        <v>5561.36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179674</v>
      </c>
      <c r="BJ20" s="78">
        <f t="shared" si="3"/>
        <v>0</v>
      </c>
      <c r="BK20" s="77">
        <f t="shared" si="3"/>
        <v>100000</v>
      </c>
      <c r="BL20" s="98">
        <f t="shared" si="3"/>
        <v>20580</v>
      </c>
      <c r="BM20" s="78">
        <f t="shared" si="3"/>
        <v>0</v>
      </c>
      <c r="BN20" s="77">
        <f t="shared" si="3"/>
        <v>21202.15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4497873</v>
      </c>
      <c r="BW20" s="77">
        <f>BW10+BW11+BW12+BW13+BW14+BW15+BW16+BW17+BW18+BW19</f>
        <v>0</v>
      </c>
      <c r="BX20" s="95">
        <f>BX10+BX11+BX12+BX13+BX14+BX15+BX16+BX17+BX18+BX19</f>
        <v>6266506.390000002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13800</v>
      </c>
      <c r="E24" s="89">
        <v>0</v>
      </c>
      <c r="F24" s="90">
        <v>59817.51</v>
      </c>
      <c r="G24" s="88"/>
      <c r="H24" s="89"/>
      <c r="I24" s="90"/>
      <c r="J24" s="97">
        <v>0</v>
      </c>
      <c r="K24" s="89">
        <v>0</v>
      </c>
      <c r="L24" s="101">
        <v>8790.1</v>
      </c>
      <c r="M24" s="97">
        <v>0</v>
      </c>
      <c r="N24" s="89">
        <v>0</v>
      </c>
      <c r="O24" s="101">
        <v>98471.81</v>
      </c>
      <c r="P24" s="97"/>
      <c r="Q24" s="89"/>
      <c r="R24" s="101"/>
      <c r="S24" s="97">
        <v>15000</v>
      </c>
      <c r="T24" s="89">
        <v>0</v>
      </c>
      <c r="U24" s="101">
        <v>4770718.600000001</v>
      </c>
      <c r="V24" s="97">
        <v>326330</v>
      </c>
      <c r="W24" s="89">
        <v>0</v>
      </c>
      <c r="X24" s="101">
        <v>335898.6</v>
      </c>
      <c r="Y24" s="97">
        <v>0</v>
      </c>
      <c r="Z24" s="89">
        <v>0</v>
      </c>
      <c r="AA24" s="101">
        <v>0</v>
      </c>
      <c r="AB24" s="97">
        <v>64000</v>
      </c>
      <c r="AC24" s="89">
        <v>0</v>
      </c>
      <c r="AD24" s="101">
        <v>72100.8</v>
      </c>
      <c r="AE24" s="97">
        <v>96000</v>
      </c>
      <c r="AF24" s="89">
        <v>0</v>
      </c>
      <c r="AG24" s="101">
        <v>789190.69</v>
      </c>
      <c r="AH24" s="97">
        <v>0</v>
      </c>
      <c r="AI24" s="89">
        <v>0</v>
      </c>
      <c r="AJ24" s="101">
        <v>0</v>
      </c>
      <c r="AK24" s="97">
        <v>15000</v>
      </c>
      <c r="AL24" s="89">
        <v>0</v>
      </c>
      <c r="AM24" s="101">
        <v>15000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21960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530130</v>
      </c>
      <c r="BW24" s="77">
        <f t="shared" si="4"/>
        <v>0</v>
      </c>
      <c r="BX24" s="79">
        <f t="shared" si="4"/>
        <v>6171948.109999999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18620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18620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13800</v>
      </c>
      <c r="E28" s="78">
        <f t="shared" si="5"/>
        <v>0</v>
      </c>
      <c r="F28" s="79">
        <f t="shared" si="5"/>
        <v>59817.51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8790.1</v>
      </c>
      <c r="M28" s="98">
        <f t="shared" si="5"/>
        <v>0</v>
      </c>
      <c r="N28" s="78">
        <f t="shared" si="5"/>
        <v>0</v>
      </c>
      <c r="O28" s="77">
        <f t="shared" si="5"/>
        <v>98471.81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15000</v>
      </c>
      <c r="T28" s="78">
        <f t="shared" si="5"/>
        <v>0</v>
      </c>
      <c r="U28" s="77">
        <f t="shared" si="5"/>
        <v>4770718.600000001</v>
      </c>
      <c r="V28" s="98">
        <f t="shared" si="5"/>
        <v>326330</v>
      </c>
      <c r="W28" s="78">
        <f t="shared" si="5"/>
        <v>0</v>
      </c>
      <c r="X28" s="77">
        <f t="shared" si="5"/>
        <v>335898.6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64000</v>
      </c>
      <c r="AC28" s="78">
        <f t="shared" si="5"/>
        <v>0</v>
      </c>
      <c r="AD28" s="77">
        <f t="shared" si="5"/>
        <v>72100.8</v>
      </c>
      <c r="AE28" s="98">
        <f t="shared" si="5"/>
        <v>96000</v>
      </c>
      <c r="AF28" s="78">
        <f t="shared" si="5"/>
        <v>0</v>
      </c>
      <c r="AG28" s="77">
        <f t="shared" si="5"/>
        <v>789190.69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15000</v>
      </c>
      <c r="AL28" s="78">
        <f t="shared" si="6"/>
        <v>0</v>
      </c>
      <c r="AM28" s="77">
        <f t="shared" si="6"/>
        <v>15000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21960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18620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548750</v>
      </c>
      <c r="BW28" s="77">
        <f>BW23+BW24+BW25+BW26+BW27</f>
        <v>0</v>
      </c>
      <c r="BX28" s="95">
        <f>BX23+BX24+BX25+BX26+BX27</f>
        <v>6171948.109999999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98130</v>
      </c>
      <c r="BM40" s="89">
        <v>0</v>
      </c>
      <c r="BN40" s="101">
        <v>98130</v>
      </c>
      <c r="BO40" s="97"/>
      <c r="BP40" s="89"/>
      <c r="BQ40" s="101"/>
      <c r="BR40" s="97"/>
      <c r="BS40" s="89"/>
      <c r="BT40" s="101"/>
      <c r="BU40" s="76"/>
      <c r="BV40" s="85">
        <f t="shared" si="10"/>
        <v>98130</v>
      </c>
      <c r="BW40" s="77">
        <f t="shared" si="10"/>
        <v>0</v>
      </c>
      <c r="BX40" s="79">
        <f t="shared" si="10"/>
        <v>98130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98130</v>
      </c>
      <c r="BM42" s="78">
        <f t="shared" si="12"/>
        <v>0</v>
      </c>
      <c r="BN42" s="77">
        <f t="shared" si="12"/>
        <v>98130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98130</v>
      </c>
      <c r="BW42" s="77">
        <f>BW38+BW39+BW40+BW41</f>
        <v>0</v>
      </c>
      <c r="BX42" s="95">
        <f>BX38+BX39+BX40+BX41</f>
        <v>98130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1207000</v>
      </c>
      <c r="BS49" s="89">
        <v>0</v>
      </c>
      <c r="BT49" s="101">
        <v>1252225.58</v>
      </c>
      <c r="BU49" s="76"/>
      <c r="BV49" s="85">
        <f aca="true" t="shared" si="15" ref="BV49:BX50">D49+G49+J49+M49+P49+S49+V49+Y49+AB49+AE49+AH49+AK49+AN49+AQ49+AT49+AW49+AZ49+BC49+BF49+BI49+BL49+BO49+BR49</f>
        <v>1207000</v>
      </c>
      <c r="BW49" s="77">
        <f t="shared" si="15"/>
        <v>0</v>
      </c>
      <c r="BX49" s="79">
        <f t="shared" si="15"/>
        <v>1252225.58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113798</v>
      </c>
      <c r="BS50" s="89">
        <v>0</v>
      </c>
      <c r="BT50" s="101">
        <v>223440.43999999997</v>
      </c>
      <c r="BU50" s="76"/>
      <c r="BV50" s="85">
        <f t="shared" si="15"/>
        <v>113798</v>
      </c>
      <c r="BW50" s="77">
        <f t="shared" si="15"/>
        <v>0</v>
      </c>
      <c r="BX50" s="79">
        <f t="shared" si="15"/>
        <v>223440.43999999997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1320798</v>
      </c>
      <c r="BS51" s="78">
        <f>BS49+BS50</f>
        <v>0</v>
      </c>
      <c r="BT51" s="77">
        <f>BT49+BT50</f>
        <v>1475666.02</v>
      </c>
      <c r="BU51" s="85"/>
      <c r="BV51" s="85">
        <f>BV49+BV50</f>
        <v>1320798</v>
      </c>
      <c r="BW51" s="77">
        <f>BW49+BW50</f>
        <v>0</v>
      </c>
      <c r="BX51" s="95">
        <f>BX49+BX50</f>
        <v>1475666.02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1513110</v>
      </c>
      <c r="E53" s="86">
        <f t="shared" si="18"/>
        <v>0</v>
      </c>
      <c r="F53" s="86">
        <f t="shared" si="18"/>
        <v>2450530.1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57550</v>
      </c>
      <c r="K53" s="86">
        <f t="shared" si="18"/>
        <v>0</v>
      </c>
      <c r="L53" s="86">
        <f t="shared" si="18"/>
        <v>96185.59000000001</v>
      </c>
      <c r="M53" s="86">
        <f t="shared" si="18"/>
        <v>118400</v>
      </c>
      <c r="N53" s="86">
        <f t="shared" si="18"/>
        <v>0</v>
      </c>
      <c r="O53" s="86">
        <f t="shared" si="18"/>
        <v>281791.29000000004</v>
      </c>
      <c r="P53" s="86">
        <f t="shared" si="18"/>
        <v>12900</v>
      </c>
      <c r="Q53" s="86">
        <f t="shared" si="18"/>
        <v>0</v>
      </c>
      <c r="R53" s="86">
        <f t="shared" si="18"/>
        <v>20368.25</v>
      </c>
      <c r="S53" s="86">
        <f t="shared" si="18"/>
        <v>727000</v>
      </c>
      <c r="T53" s="86">
        <f t="shared" si="18"/>
        <v>0</v>
      </c>
      <c r="U53" s="86">
        <f t="shared" si="18"/>
        <v>5839881.970000001</v>
      </c>
      <c r="V53" s="86">
        <f t="shared" si="18"/>
        <v>769240</v>
      </c>
      <c r="W53" s="86">
        <f t="shared" si="18"/>
        <v>0</v>
      </c>
      <c r="X53" s="86">
        <f t="shared" si="18"/>
        <v>978613.09</v>
      </c>
      <c r="Y53" s="86">
        <f t="shared" si="18"/>
        <v>19100</v>
      </c>
      <c r="Z53" s="86">
        <f t="shared" si="18"/>
        <v>0</v>
      </c>
      <c r="AA53" s="86">
        <f t="shared" si="18"/>
        <v>29838.93</v>
      </c>
      <c r="AB53" s="86">
        <f t="shared" si="18"/>
        <v>1086574</v>
      </c>
      <c r="AC53" s="86">
        <f t="shared" si="18"/>
        <v>0</v>
      </c>
      <c r="AD53" s="86">
        <f t="shared" si="18"/>
        <v>1192074.6600000001</v>
      </c>
      <c r="AE53" s="86">
        <f t="shared" si="18"/>
        <v>441875</v>
      </c>
      <c r="AF53" s="86">
        <f t="shared" si="18"/>
        <v>0</v>
      </c>
      <c r="AG53" s="86">
        <f t="shared" si="18"/>
        <v>1274415.25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500</v>
      </c>
      <c r="AK53" s="86">
        <f t="shared" si="19"/>
        <v>71700</v>
      </c>
      <c r="AL53" s="86">
        <f t="shared" si="19"/>
        <v>0</v>
      </c>
      <c r="AM53" s="86">
        <f t="shared" si="19"/>
        <v>120731.85999999999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4800</v>
      </c>
      <c r="AX53" s="86">
        <f t="shared" si="19"/>
        <v>0</v>
      </c>
      <c r="AY53" s="86">
        <f t="shared" si="19"/>
        <v>4800</v>
      </c>
      <c r="AZ53" s="86">
        <f t="shared" si="19"/>
        <v>5500</v>
      </c>
      <c r="BA53" s="86">
        <f t="shared" si="19"/>
        <v>0</v>
      </c>
      <c r="BB53" s="86">
        <f t="shared" si="19"/>
        <v>27521.36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198294</v>
      </c>
      <c r="BJ53" s="86">
        <f t="shared" si="19"/>
        <v>0</v>
      </c>
      <c r="BK53" s="86">
        <f t="shared" si="19"/>
        <v>100000</v>
      </c>
      <c r="BL53" s="86">
        <f t="shared" si="19"/>
        <v>118710</v>
      </c>
      <c r="BM53" s="86">
        <f t="shared" si="19"/>
        <v>0</v>
      </c>
      <c r="BN53" s="86">
        <f t="shared" si="19"/>
        <v>119332.15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1320798</v>
      </c>
      <c r="BS53" s="86">
        <f t="shared" si="19"/>
        <v>0</v>
      </c>
      <c r="BT53" s="86">
        <f t="shared" si="19"/>
        <v>1475666.02</v>
      </c>
      <c r="BU53" s="86">
        <f>BU8</f>
        <v>0</v>
      </c>
      <c r="BV53" s="102">
        <f>BV8+BV20+BV28+BV35+BV42+BV46+BV51</f>
        <v>6465551</v>
      </c>
      <c r="BW53" s="87">
        <f>BW20+BW28+BW35+BW42+BW46+BW51</f>
        <v>0</v>
      </c>
      <c r="BX53" s="87">
        <f>BX20+BX28+BX35+BX42+BX46+BX51</f>
        <v>14012250.520000001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5850</v>
      </c>
      <c r="E11" s="89">
        <v>0</v>
      </c>
      <c r="F11" s="90"/>
      <c r="G11" s="88"/>
      <c r="H11" s="89"/>
      <c r="I11" s="90"/>
      <c r="J11" s="97">
        <v>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6350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325230</v>
      </c>
      <c r="E12" s="89">
        <v>0</v>
      </c>
      <c r="F12" s="90"/>
      <c r="G12" s="88"/>
      <c r="H12" s="89"/>
      <c r="I12" s="90"/>
      <c r="J12" s="97">
        <v>51500</v>
      </c>
      <c r="K12" s="89">
        <v>0</v>
      </c>
      <c r="L12" s="101"/>
      <c r="M12" s="91">
        <v>85400</v>
      </c>
      <c r="N12" s="89">
        <v>0</v>
      </c>
      <c r="O12" s="90"/>
      <c r="P12" s="91">
        <v>600</v>
      </c>
      <c r="Q12" s="89">
        <v>0</v>
      </c>
      <c r="R12" s="90"/>
      <c r="S12" s="91">
        <v>410000</v>
      </c>
      <c r="T12" s="89">
        <v>0</v>
      </c>
      <c r="U12" s="90"/>
      <c r="V12" s="91">
        <v>220760</v>
      </c>
      <c r="W12" s="89">
        <v>0</v>
      </c>
      <c r="X12" s="90"/>
      <c r="Y12" s="91">
        <v>0</v>
      </c>
      <c r="Z12" s="89">
        <v>0</v>
      </c>
      <c r="AA12" s="90"/>
      <c r="AB12" s="91">
        <v>988205</v>
      </c>
      <c r="AC12" s="89">
        <v>0</v>
      </c>
      <c r="AD12" s="90"/>
      <c r="AE12" s="91">
        <v>331600</v>
      </c>
      <c r="AF12" s="89">
        <v>0</v>
      </c>
      <c r="AG12" s="90"/>
      <c r="AH12" s="91"/>
      <c r="AI12" s="89"/>
      <c r="AJ12" s="90"/>
      <c r="AK12" s="91">
        <v>17200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5500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2435995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941970</v>
      </c>
      <c r="E13" s="89">
        <v>0</v>
      </c>
      <c r="F13" s="90"/>
      <c r="G13" s="88"/>
      <c r="H13" s="89"/>
      <c r="I13" s="90"/>
      <c r="J13" s="97">
        <v>4550</v>
      </c>
      <c r="K13" s="89">
        <v>0</v>
      </c>
      <c r="L13" s="101"/>
      <c r="M13" s="91">
        <v>35850</v>
      </c>
      <c r="N13" s="89">
        <v>0</v>
      </c>
      <c r="O13" s="90"/>
      <c r="P13" s="91">
        <v>12300</v>
      </c>
      <c r="Q13" s="89">
        <v>0</v>
      </c>
      <c r="R13" s="90"/>
      <c r="S13" s="91">
        <v>25000</v>
      </c>
      <c r="T13" s="89">
        <v>0</v>
      </c>
      <c r="U13" s="90"/>
      <c r="V13" s="91">
        <v>152500</v>
      </c>
      <c r="W13" s="89">
        <v>0</v>
      </c>
      <c r="X13" s="90"/>
      <c r="Y13" s="91"/>
      <c r="Z13" s="89"/>
      <c r="AA13" s="90"/>
      <c r="AB13" s="91">
        <v>24869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50500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4800</v>
      </c>
      <c r="AX13" s="89">
        <v>0</v>
      </c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1252339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16360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16360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158200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150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158350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54100</v>
      </c>
      <c r="E19" s="89">
        <v>0</v>
      </c>
      <c r="F19" s="90"/>
      <c r="G19" s="88"/>
      <c r="H19" s="89"/>
      <c r="I19" s="90"/>
      <c r="J19" s="97">
        <v>1000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6275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197884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259259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1498230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57550</v>
      </c>
      <c r="K20" s="78">
        <f t="shared" si="1"/>
        <v>0</v>
      </c>
      <c r="L20" s="77">
        <f t="shared" si="1"/>
        <v>0</v>
      </c>
      <c r="M20" s="98">
        <f t="shared" si="1"/>
        <v>121400</v>
      </c>
      <c r="N20" s="78">
        <f t="shared" si="1"/>
        <v>0</v>
      </c>
      <c r="O20" s="77">
        <f t="shared" si="1"/>
        <v>0</v>
      </c>
      <c r="P20" s="98">
        <f t="shared" si="1"/>
        <v>12900</v>
      </c>
      <c r="Q20" s="78">
        <f t="shared" si="1"/>
        <v>0</v>
      </c>
      <c r="R20" s="77">
        <f t="shared" si="1"/>
        <v>0</v>
      </c>
      <c r="S20" s="98">
        <f t="shared" si="1"/>
        <v>435000</v>
      </c>
      <c r="T20" s="78">
        <f t="shared" si="1"/>
        <v>0</v>
      </c>
      <c r="U20" s="77">
        <f t="shared" si="1"/>
        <v>0</v>
      </c>
      <c r="V20" s="98">
        <f t="shared" si="1"/>
        <v>373260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1013074</v>
      </c>
      <c r="AC20" s="78">
        <f t="shared" si="1"/>
        <v>0</v>
      </c>
      <c r="AD20" s="77">
        <f t="shared" si="1"/>
        <v>0</v>
      </c>
      <c r="AE20" s="98">
        <f t="shared" si="1"/>
        <v>337875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67700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4800</v>
      </c>
      <c r="AX20" s="78">
        <f t="shared" si="1"/>
        <v>0</v>
      </c>
      <c r="AY20" s="77">
        <f t="shared" si="1"/>
        <v>0</v>
      </c>
      <c r="AZ20" s="98">
        <f t="shared" si="1"/>
        <v>5500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197884</v>
      </c>
      <c r="BJ20" s="78">
        <f t="shared" si="1"/>
        <v>0</v>
      </c>
      <c r="BK20" s="77">
        <f t="shared" si="1"/>
        <v>0</v>
      </c>
      <c r="BL20" s="98">
        <f t="shared" si="1"/>
        <v>16360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4141533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70000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102350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102350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102350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102350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1207000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113798</v>
      </c>
      <c r="BS50" s="89">
        <v>0</v>
      </c>
      <c r="BT50" s="101"/>
      <c r="BU50" s="76"/>
      <c r="BV50" s="85">
        <f t="shared" si="9"/>
        <v>113798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1320798</v>
      </c>
      <c r="BS51" s="78">
        <f>BS49+BS50</f>
        <v>0</v>
      </c>
      <c r="BT51" s="77">
        <f>BT49+BT50</f>
        <v>0</v>
      </c>
      <c r="BU51" s="85"/>
      <c r="BV51" s="85">
        <f>BV49+BV50</f>
        <v>1320798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1503230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57550</v>
      </c>
      <c r="K53" s="86">
        <f t="shared" si="11"/>
        <v>0</v>
      </c>
      <c r="L53" s="86">
        <f t="shared" si="11"/>
        <v>0</v>
      </c>
      <c r="M53" s="86">
        <f t="shared" si="11"/>
        <v>121400</v>
      </c>
      <c r="N53" s="86">
        <f t="shared" si="11"/>
        <v>0</v>
      </c>
      <c r="O53" s="86">
        <f t="shared" si="11"/>
        <v>0</v>
      </c>
      <c r="P53" s="86">
        <f t="shared" si="11"/>
        <v>12900</v>
      </c>
      <c r="Q53" s="86">
        <f t="shared" si="11"/>
        <v>0</v>
      </c>
      <c r="R53" s="86">
        <f t="shared" si="11"/>
        <v>0</v>
      </c>
      <c r="S53" s="86">
        <f t="shared" si="11"/>
        <v>435000</v>
      </c>
      <c r="T53" s="86">
        <f t="shared" si="11"/>
        <v>0</v>
      </c>
      <c r="U53" s="86">
        <f t="shared" si="11"/>
        <v>0</v>
      </c>
      <c r="V53" s="86">
        <f t="shared" si="11"/>
        <v>373260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1013074</v>
      </c>
      <c r="AC53" s="86">
        <f t="shared" si="11"/>
        <v>0</v>
      </c>
      <c r="AD53" s="86">
        <f t="shared" si="11"/>
        <v>0</v>
      </c>
      <c r="AE53" s="86">
        <f t="shared" si="11"/>
        <v>407875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67700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4800</v>
      </c>
      <c r="AX53" s="86">
        <f t="shared" si="11"/>
        <v>0</v>
      </c>
      <c r="AY53" s="86">
        <f t="shared" si="11"/>
        <v>0</v>
      </c>
      <c r="AZ53" s="86">
        <f t="shared" si="11"/>
        <v>5500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197884</v>
      </c>
      <c r="BJ53" s="86">
        <f t="shared" si="11"/>
        <v>0</v>
      </c>
      <c r="BK53" s="86">
        <f t="shared" si="11"/>
        <v>0</v>
      </c>
      <c r="BL53" s="86">
        <f t="shared" si="11"/>
        <v>118710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1320798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5639681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5850</v>
      </c>
      <c r="E11" s="89">
        <v>0</v>
      </c>
      <c r="F11" s="90"/>
      <c r="G11" s="88"/>
      <c r="H11" s="89"/>
      <c r="I11" s="90"/>
      <c r="J11" s="97">
        <v>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6350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333230</v>
      </c>
      <c r="E12" s="89">
        <v>0</v>
      </c>
      <c r="F12" s="90"/>
      <c r="G12" s="88"/>
      <c r="H12" s="89"/>
      <c r="I12" s="90"/>
      <c r="J12" s="97">
        <v>51500</v>
      </c>
      <c r="K12" s="89">
        <v>0</v>
      </c>
      <c r="L12" s="101"/>
      <c r="M12" s="91">
        <v>89400</v>
      </c>
      <c r="N12" s="89">
        <v>0</v>
      </c>
      <c r="O12" s="90"/>
      <c r="P12" s="91">
        <v>600</v>
      </c>
      <c r="Q12" s="89">
        <v>0</v>
      </c>
      <c r="R12" s="90"/>
      <c r="S12" s="91">
        <v>416000</v>
      </c>
      <c r="T12" s="89">
        <v>0</v>
      </c>
      <c r="U12" s="90"/>
      <c r="V12" s="91">
        <v>223760</v>
      </c>
      <c r="W12" s="89">
        <v>0</v>
      </c>
      <c r="X12" s="90"/>
      <c r="Y12" s="91">
        <v>0</v>
      </c>
      <c r="Z12" s="89">
        <v>0</v>
      </c>
      <c r="AA12" s="90"/>
      <c r="AB12" s="91">
        <v>988205</v>
      </c>
      <c r="AC12" s="89">
        <v>0</v>
      </c>
      <c r="AD12" s="90"/>
      <c r="AE12" s="91">
        <v>337600</v>
      </c>
      <c r="AF12" s="89">
        <v>0</v>
      </c>
      <c r="AG12" s="90"/>
      <c r="AH12" s="91"/>
      <c r="AI12" s="89"/>
      <c r="AJ12" s="90"/>
      <c r="AK12" s="91">
        <v>19200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5500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2464995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941970</v>
      </c>
      <c r="E13" s="89">
        <v>0</v>
      </c>
      <c r="F13" s="90"/>
      <c r="G13" s="88"/>
      <c r="H13" s="89"/>
      <c r="I13" s="90"/>
      <c r="J13" s="97">
        <v>4550</v>
      </c>
      <c r="K13" s="89">
        <v>0</v>
      </c>
      <c r="L13" s="101"/>
      <c r="M13" s="91">
        <v>35850</v>
      </c>
      <c r="N13" s="89">
        <v>0</v>
      </c>
      <c r="O13" s="90"/>
      <c r="P13" s="91">
        <v>12300</v>
      </c>
      <c r="Q13" s="89">
        <v>0</v>
      </c>
      <c r="R13" s="90"/>
      <c r="S13" s="91">
        <v>25000</v>
      </c>
      <c r="T13" s="89">
        <v>0</v>
      </c>
      <c r="U13" s="90"/>
      <c r="V13" s="91">
        <v>152500</v>
      </c>
      <c r="W13" s="89">
        <v>0</v>
      </c>
      <c r="X13" s="90"/>
      <c r="Y13" s="91"/>
      <c r="Z13" s="89"/>
      <c r="AA13" s="90"/>
      <c r="AB13" s="91">
        <v>24869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50500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4800</v>
      </c>
      <c r="AX13" s="89">
        <v>0</v>
      </c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1252339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12370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12370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158200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150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158350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54100</v>
      </c>
      <c r="E19" s="89">
        <v>0</v>
      </c>
      <c r="F19" s="90"/>
      <c r="G19" s="88"/>
      <c r="H19" s="89"/>
      <c r="I19" s="90"/>
      <c r="J19" s="97">
        <v>1000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6275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207324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268699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1506230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57550</v>
      </c>
      <c r="K20" s="78">
        <f t="shared" si="1"/>
        <v>0</v>
      </c>
      <c r="L20" s="77">
        <f t="shared" si="1"/>
        <v>0</v>
      </c>
      <c r="M20" s="98">
        <f t="shared" si="1"/>
        <v>125400</v>
      </c>
      <c r="N20" s="78">
        <f t="shared" si="1"/>
        <v>0</v>
      </c>
      <c r="O20" s="77">
        <f t="shared" si="1"/>
        <v>0</v>
      </c>
      <c r="P20" s="98">
        <f t="shared" si="1"/>
        <v>12900</v>
      </c>
      <c r="Q20" s="78">
        <f t="shared" si="1"/>
        <v>0</v>
      </c>
      <c r="R20" s="77">
        <f t="shared" si="1"/>
        <v>0</v>
      </c>
      <c r="S20" s="98">
        <f t="shared" si="1"/>
        <v>441000</v>
      </c>
      <c r="T20" s="78">
        <f t="shared" si="1"/>
        <v>0</v>
      </c>
      <c r="U20" s="77">
        <f t="shared" si="1"/>
        <v>0</v>
      </c>
      <c r="V20" s="98">
        <f t="shared" si="1"/>
        <v>376260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1013074</v>
      </c>
      <c r="AC20" s="78">
        <f t="shared" si="1"/>
        <v>0</v>
      </c>
      <c r="AD20" s="77">
        <f t="shared" si="1"/>
        <v>0</v>
      </c>
      <c r="AE20" s="98">
        <f t="shared" si="1"/>
        <v>343875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69700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4800</v>
      </c>
      <c r="AX20" s="78">
        <f t="shared" si="1"/>
        <v>0</v>
      </c>
      <c r="AY20" s="77">
        <f t="shared" si="1"/>
        <v>0</v>
      </c>
      <c r="AZ20" s="98">
        <f t="shared" si="1"/>
        <v>5500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207324</v>
      </c>
      <c r="BJ20" s="78">
        <f t="shared" si="1"/>
        <v>0</v>
      </c>
      <c r="BK20" s="77">
        <f t="shared" si="1"/>
        <v>0</v>
      </c>
      <c r="BL20" s="98">
        <f t="shared" si="1"/>
        <v>12370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4175983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70000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67900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67900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67900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67900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1207000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113798</v>
      </c>
      <c r="BS50" s="89">
        <v>0</v>
      </c>
      <c r="BT50" s="101"/>
      <c r="BU50" s="76"/>
      <c r="BV50" s="85">
        <f t="shared" si="9"/>
        <v>113798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1320798</v>
      </c>
      <c r="BS51" s="78">
        <f>BS49+BS50</f>
        <v>0</v>
      </c>
      <c r="BT51" s="77">
        <f>BT49+BT50</f>
        <v>0</v>
      </c>
      <c r="BU51" s="85"/>
      <c r="BV51" s="85">
        <f>BV49+BV50</f>
        <v>1320798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1511230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57550</v>
      </c>
      <c r="K53" s="86">
        <f t="shared" si="11"/>
        <v>0</v>
      </c>
      <c r="L53" s="86">
        <f t="shared" si="11"/>
        <v>0</v>
      </c>
      <c r="M53" s="86">
        <f t="shared" si="11"/>
        <v>125400</v>
      </c>
      <c r="N53" s="86">
        <f t="shared" si="11"/>
        <v>0</v>
      </c>
      <c r="O53" s="86">
        <f t="shared" si="11"/>
        <v>0</v>
      </c>
      <c r="P53" s="86">
        <f t="shared" si="11"/>
        <v>12900</v>
      </c>
      <c r="Q53" s="86">
        <f t="shared" si="11"/>
        <v>0</v>
      </c>
      <c r="R53" s="86">
        <f t="shared" si="11"/>
        <v>0</v>
      </c>
      <c r="S53" s="86">
        <f t="shared" si="11"/>
        <v>441000</v>
      </c>
      <c r="T53" s="86">
        <f t="shared" si="11"/>
        <v>0</v>
      </c>
      <c r="U53" s="86">
        <f t="shared" si="11"/>
        <v>0</v>
      </c>
      <c r="V53" s="86">
        <f t="shared" si="11"/>
        <v>376260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1013074</v>
      </c>
      <c r="AC53" s="86">
        <f t="shared" si="11"/>
        <v>0</v>
      </c>
      <c r="AD53" s="86">
        <f t="shared" si="11"/>
        <v>0</v>
      </c>
      <c r="AE53" s="86">
        <f t="shared" si="11"/>
        <v>413875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69700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4800</v>
      </c>
      <c r="AX53" s="86">
        <f t="shared" si="11"/>
        <v>0</v>
      </c>
      <c r="AY53" s="86">
        <f t="shared" si="11"/>
        <v>0</v>
      </c>
      <c r="AZ53" s="86">
        <f t="shared" si="11"/>
        <v>5500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207324</v>
      </c>
      <c r="BJ53" s="86">
        <f t="shared" si="11"/>
        <v>0</v>
      </c>
      <c r="BK53" s="86">
        <f t="shared" si="11"/>
        <v>0</v>
      </c>
      <c r="BL53" s="86">
        <f t="shared" si="11"/>
        <v>80270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1320798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5639681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2019-04-17T07:24:55Z</dcterms:modified>
  <cp:category/>
  <cp:version/>
  <cp:contentType/>
  <cp:contentStatus/>
</cp:coreProperties>
</file>