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<sst xmlns="http://schemas.openxmlformats.org/spreadsheetml/2006/main" count="870" uniqueCount="151">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</sst>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690043.42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1156124</v>
      </c>
      <c r="E10" s="45">
        <v>2037562.77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360000</v>
      </c>
      <c r="E14" s="45">
        <v>446775.92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1516124</v>
      </c>
      <c r="E16" s="51">
        <f>E10+E11+E12+E13+E14+E15</f>
        <v>2484338.69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58110</v>
      </c>
      <c r="E18" s="45">
        <v>67543.98999999999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58110</v>
      </c>
      <c r="E23" s="51">
        <f>E18+E19+E20+E21+E22</f>
        <v>67543.98999999999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205780</v>
      </c>
      <c r="E25" s="45">
        <v>234512.9</v>
      </c>
    </row>
    <row r="26" spans="2:5" ht="15">
      <c r="B26" s="13">
        <v>30200</v>
      </c>
      <c r="C26" s="54" t="s">
        <v>28</v>
      </c>
      <c r="D26" s="39">
        <v>15160</v>
      </c>
      <c r="E26" s="45">
        <v>37036.76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28150</v>
      </c>
      <c r="E29" s="50">
        <v>51101.2</v>
      </c>
    </row>
    <row r="30" spans="2:5" ht="15.75" thickBot="1">
      <c r="B30" s="16">
        <v>30000</v>
      </c>
      <c r="C30" s="15" t="s">
        <v>32</v>
      </c>
      <c r="D30" s="48">
        <f>D25+D26+D27+D28+D29</f>
        <v>249100</v>
      </c>
      <c r="E30" s="51">
        <f>E25+E26+E27+E28+E29</f>
        <v>322660.86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548377</v>
      </c>
      <c r="E33" s="59">
        <v>606891.97</v>
      </c>
    </row>
    <row r="34" spans="2:5" ht="15">
      <c r="B34" s="13">
        <v>40300</v>
      </c>
      <c r="C34" s="54" t="s">
        <v>37</v>
      </c>
      <c r="D34" s="61">
        <v>0</v>
      </c>
      <c r="E34" s="45">
        <v>80174.7</v>
      </c>
    </row>
    <row r="35" spans="2:5" ht="15">
      <c r="B35" s="13">
        <v>40400</v>
      </c>
      <c r="C35" s="54" t="s">
        <v>38</v>
      </c>
      <c r="D35" s="39">
        <v>0</v>
      </c>
      <c r="E35" s="45">
        <v>3125.66</v>
      </c>
    </row>
    <row r="36" spans="2:5" ht="15">
      <c r="B36" s="13">
        <v>40500</v>
      </c>
      <c r="C36" s="54" t="s">
        <v>39</v>
      </c>
      <c r="D36" s="49">
        <v>30000</v>
      </c>
      <c r="E36" s="50">
        <v>30000</v>
      </c>
    </row>
    <row r="37" spans="2:5" ht="15.75" thickBot="1">
      <c r="B37" s="16">
        <v>40000</v>
      </c>
      <c r="C37" s="15" t="s">
        <v>40</v>
      </c>
      <c r="D37" s="48">
        <f>D32+D33+D34+D35+D36</f>
        <v>578377</v>
      </c>
      <c r="E37" s="51">
        <f>E32+E33+E34+E35+E36</f>
        <v>720192.33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371000</v>
      </c>
      <c r="E54" s="45">
        <v>427252.93</v>
      </c>
    </row>
    <row r="55" spans="2:5" ht="15">
      <c r="B55" s="13">
        <v>90200</v>
      </c>
      <c r="C55" s="54" t="s">
        <v>62</v>
      </c>
      <c r="D55" s="61">
        <v>52000</v>
      </c>
      <c r="E55" s="62">
        <v>60549.03</v>
      </c>
    </row>
    <row r="56" spans="2:5" ht="15.75" thickBot="1">
      <c r="B56" s="16">
        <v>90000</v>
      </c>
      <c r="C56" s="15" t="s">
        <v>63</v>
      </c>
      <c r="D56" s="48">
        <f>D54+D55</f>
        <v>423000</v>
      </c>
      <c r="E56" s="51">
        <f>E54+E55</f>
        <v>487801.95999999996</v>
      </c>
    </row>
    <row r="57" spans="2:5" ht="16.5" thickBot="1" thickTop="1">
      <c r="B57" s="109" t="s">
        <v>64</v>
      </c>
      <c r="C57" s="110"/>
      <c r="D57" s="52">
        <f>D16+D23+D30+D37+D43+D49+D52+D56</f>
        <v>2824711</v>
      </c>
      <c r="E57" s="55">
        <f>E16+E23+E30+E37+E43+E49+E52+E56</f>
        <v>4082537.8299999996</v>
      </c>
    </row>
    <row r="58" spans="2:5" ht="16.5" thickBot="1" thickTop="1">
      <c r="B58" s="109" t="s">
        <v>65</v>
      </c>
      <c r="C58" s="110"/>
      <c r="D58" s="52">
        <f>D57+D5+D6+D7+D8</f>
        <v>2824711</v>
      </c>
      <c r="E58" s="55">
        <f>E57+E5+E6+E7+E8</f>
        <v>4772581.25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1161124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359697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1520821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55760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55760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206880</v>
      </c>
      <c r="E25" s="45"/>
    </row>
    <row r="26" spans="2:5" ht="15">
      <c r="B26" s="13">
        <v>30200</v>
      </c>
      <c r="C26" s="54" t="s">
        <v>28</v>
      </c>
      <c r="D26" s="39">
        <v>15160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28150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250200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8377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38377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371000</v>
      </c>
      <c r="E54" s="45"/>
    </row>
    <row r="55" spans="2:5" ht="15">
      <c r="B55" s="13">
        <v>90200</v>
      </c>
      <c r="C55" s="54" t="s">
        <v>62</v>
      </c>
      <c r="D55" s="61">
        <v>52000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423000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2288158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2288158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1166124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354597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1520721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55760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55760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206980</v>
      </c>
      <c r="E25" s="45"/>
    </row>
    <row r="26" spans="2:5" ht="15">
      <c r="B26" s="13">
        <v>30200</v>
      </c>
      <c r="C26" s="54" t="s">
        <v>28</v>
      </c>
      <c r="D26" s="39">
        <v>15160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28150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250300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8377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38377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371000</v>
      </c>
      <c r="E54" s="45"/>
    </row>
    <row r="55" spans="2:5" ht="15">
      <c r="B55" s="13">
        <v>90200</v>
      </c>
      <c r="C55" s="54" t="s">
        <v>62</v>
      </c>
      <c r="D55" s="61">
        <v>52000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423000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2288158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2288158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360151</v>
      </c>
      <c r="E10" s="89">
        <v>0</v>
      </c>
      <c r="F10" s="90">
        <v>421827.6000000001</v>
      </c>
      <c r="G10" s="88"/>
      <c r="H10" s="89"/>
      <c r="I10" s="90"/>
      <c r="J10" s="97">
        <v>33257</v>
      </c>
      <c r="K10" s="89">
        <v>0</v>
      </c>
      <c r="L10" s="101">
        <v>38330.44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56380</v>
      </c>
      <c r="AF10" s="89">
        <v>0</v>
      </c>
      <c r="AG10" s="90">
        <v>65702.26000000001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449788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525860.3</v>
      </c>
    </row>
    <row r="11" spans="2:76" ht="15">
      <c r="B11" s="13">
        <v>102</v>
      </c>
      <c r="C11" s="25" t="s">
        <v>92</v>
      </c>
      <c r="D11" s="88">
        <v>25735</v>
      </c>
      <c r="E11" s="89">
        <v>0</v>
      </c>
      <c r="F11" s="90">
        <v>29491.68</v>
      </c>
      <c r="G11" s="88"/>
      <c r="H11" s="89"/>
      <c r="I11" s="90"/>
      <c r="J11" s="97">
        <v>2410</v>
      </c>
      <c r="K11" s="89">
        <v>0</v>
      </c>
      <c r="L11" s="101">
        <v>2746.19</v>
      </c>
      <c r="M11" s="91">
        <v>640</v>
      </c>
      <c r="N11" s="89">
        <v>0</v>
      </c>
      <c r="O11" s="90">
        <v>907.46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3650</v>
      </c>
      <c r="AF11" s="89">
        <v>0</v>
      </c>
      <c r="AG11" s="90">
        <v>4883.42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32435</v>
      </c>
      <c r="BW11" s="77">
        <f t="shared" si="1"/>
        <v>0</v>
      </c>
      <c r="BX11" s="79">
        <f t="shared" si="2"/>
        <v>38028.75</v>
      </c>
    </row>
    <row r="12" spans="2:76" ht="15">
      <c r="B12" s="13">
        <v>103</v>
      </c>
      <c r="C12" s="25" t="s">
        <v>93</v>
      </c>
      <c r="D12" s="88">
        <v>158067</v>
      </c>
      <c r="E12" s="89">
        <v>0</v>
      </c>
      <c r="F12" s="90">
        <v>214934.22999999998</v>
      </c>
      <c r="G12" s="88"/>
      <c r="H12" s="89"/>
      <c r="I12" s="90"/>
      <c r="J12" s="97">
        <v>18060</v>
      </c>
      <c r="K12" s="89">
        <v>0</v>
      </c>
      <c r="L12" s="101">
        <v>28513.410000000003</v>
      </c>
      <c r="M12" s="91">
        <v>233940</v>
      </c>
      <c r="N12" s="89">
        <v>0</v>
      </c>
      <c r="O12" s="90">
        <v>333044.31000000006</v>
      </c>
      <c r="P12" s="91">
        <v>10200</v>
      </c>
      <c r="Q12" s="89">
        <v>0</v>
      </c>
      <c r="R12" s="90">
        <v>17476.06</v>
      </c>
      <c r="S12" s="91">
        <v>13100</v>
      </c>
      <c r="T12" s="89">
        <v>0</v>
      </c>
      <c r="U12" s="90">
        <v>15846.63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325510</v>
      </c>
      <c r="AC12" s="89">
        <v>0</v>
      </c>
      <c r="AD12" s="90">
        <v>392927.43</v>
      </c>
      <c r="AE12" s="91">
        <v>188750</v>
      </c>
      <c r="AF12" s="89">
        <v>0</v>
      </c>
      <c r="AG12" s="90">
        <v>249197.37000000002</v>
      </c>
      <c r="AH12" s="91">
        <v>0</v>
      </c>
      <c r="AI12" s="89">
        <v>0</v>
      </c>
      <c r="AJ12" s="90">
        <v>0</v>
      </c>
      <c r="AK12" s="91">
        <v>39050</v>
      </c>
      <c r="AL12" s="89">
        <v>0</v>
      </c>
      <c r="AM12" s="90">
        <v>48215.299999999996</v>
      </c>
      <c r="AN12" s="91"/>
      <c r="AO12" s="89"/>
      <c r="AP12" s="90"/>
      <c r="AQ12" s="91">
        <v>2940</v>
      </c>
      <c r="AR12" s="89">
        <v>0</v>
      </c>
      <c r="AS12" s="90">
        <v>4251.66</v>
      </c>
      <c r="AT12" s="91">
        <v>500</v>
      </c>
      <c r="AU12" s="89">
        <v>0</v>
      </c>
      <c r="AV12" s="90">
        <v>500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990117</v>
      </c>
      <c r="BW12" s="77">
        <f t="shared" si="1"/>
        <v>0</v>
      </c>
      <c r="BX12" s="79">
        <f t="shared" si="2"/>
        <v>1304906.4000000001</v>
      </c>
    </row>
    <row r="13" spans="2:76" ht="15">
      <c r="B13" s="13">
        <v>104</v>
      </c>
      <c r="C13" s="25" t="s">
        <v>19</v>
      </c>
      <c r="D13" s="88">
        <v>24500</v>
      </c>
      <c r="E13" s="89">
        <v>0</v>
      </c>
      <c r="F13" s="90">
        <v>51547.9</v>
      </c>
      <c r="G13" s="88"/>
      <c r="H13" s="89"/>
      <c r="I13" s="90"/>
      <c r="J13" s="97">
        <v>9500</v>
      </c>
      <c r="K13" s="89">
        <v>0</v>
      </c>
      <c r="L13" s="101">
        <v>22435</v>
      </c>
      <c r="M13" s="91">
        <v>7500</v>
      </c>
      <c r="N13" s="89">
        <v>0</v>
      </c>
      <c r="O13" s="90">
        <v>15480</v>
      </c>
      <c r="P13" s="91">
        <v>5200</v>
      </c>
      <c r="Q13" s="89">
        <v>0</v>
      </c>
      <c r="R13" s="90">
        <v>5200</v>
      </c>
      <c r="S13" s="91">
        <v>16500</v>
      </c>
      <c r="T13" s="89">
        <v>0</v>
      </c>
      <c r="U13" s="90">
        <v>16500</v>
      </c>
      <c r="V13" s="91">
        <v>600</v>
      </c>
      <c r="W13" s="89">
        <v>0</v>
      </c>
      <c r="X13" s="90">
        <v>600</v>
      </c>
      <c r="Y13" s="91"/>
      <c r="Z13" s="89"/>
      <c r="AA13" s="90"/>
      <c r="AB13" s="91">
        <v>14200</v>
      </c>
      <c r="AC13" s="89">
        <v>0</v>
      </c>
      <c r="AD13" s="90">
        <v>23489.44</v>
      </c>
      <c r="AE13" s="91"/>
      <c r="AF13" s="89"/>
      <c r="AG13" s="90"/>
      <c r="AH13" s="91">
        <v>1100</v>
      </c>
      <c r="AI13" s="89">
        <v>0</v>
      </c>
      <c r="AJ13" s="90">
        <v>1100</v>
      </c>
      <c r="AK13" s="91">
        <v>158900</v>
      </c>
      <c r="AL13" s="89">
        <v>0</v>
      </c>
      <c r="AM13" s="90">
        <v>207131.79</v>
      </c>
      <c r="AN13" s="91"/>
      <c r="AO13" s="89"/>
      <c r="AP13" s="90"/>
      <c r="AQ13" s="91">
        <v>10000</v>
      </c>
      <c r="AR13" s="89">
        <v>0</v>
      </c>
      <c r="AS13" s="90">
        <v>10000</v>
      </c>
      <c r="AT13" s="91">
        <v>0</v>
      </c>
      <c r="AU13" s="89">
        <v>0</v>
      </c>
      <c r="AV13" s="90">
        <v>0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248000</v>
      </c>
      <c r="BW13" s="77">
        <f t="shared" si="1"/>
        <v>0</v>
      </c>
      <c r="BX13" s="79">
        <f t="shared" si="2"/>
        <v>353484.13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12540</v>
      </c>
      <c r="BM16" s="89">
        <v>0</v>
      </c>
      <c r="BN16" s="90">
        <v>12540</v>
      </c>
      <c r="BO16" s="91"/>
      <c r="BP16" s="89"/>
      <c r="BQ16" s="90"/>
      <c r="BR16" s="97"/>
      <c r="BS16" s="89"/>
      <c r="BT16" s="101"/>
      <c r="BU16" s="76"/>
      <c r="BV16" s="85">
        <f t="shared" si="0"/>
        <v>12540</v>
      </c>
      <c r="BW16" s="77">
        <f t="shared" si="1"/>
        <v>0</v>
      </c>
      <c r="BX16" s="79">
        <f t="shared" si="2"/>
        <v>12540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>
        <v>4000</v>
      </c>
      <c r="G18" s="88"/>
      <c r="H18" s="89"/>
      <c r="I18" s="90"/>
      <c r="J18" s="97">
        <v>200</v>
      </c>
      <c r="K18" s="89">
        <v>0</v>
      </c>
      <c r="L18" s="101">
        <v>200</v>
      </c>
      <c r="M18" s="97">
        <v>500</v>
      </c>
      <c r="N18" s="89">
        <v>0</v>
      </c>
      <c r="O18" s="101">
        <v>500</v>
      </c>
      <c r="P18" s="97"/>
      <c r="Q18" s="89"/>
      <c r="R18" s="101"/>
      <c r="S18" s="97">
        <v>100</v>
      </c>
      <c r="T18" s="89">
        <v>0</v>
      </c>
      <c r="U18" s="101">
        <v>100</v>
      </c>
      <c r="V18" s="97"/>
      <c r="W18" s="89"/>
      <c r="X18" s="101"/>
      <c r="Y18" s="97"/>
      <c r="Z18" s="89"/>
      <c r="AA18" s="101"/>
      <c r="AB18" s="97">
        <v>4300</v>
      </c>
      <c r="AC18" s="89">
        <v>0</v>
      </c>
      <c r="AD18" s="101">
        <v>4300</v>
      </c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9100</v>
      </c>
      <c r="BW18" s="77">
        <f t="shared" si="1"/>
        <v>0</v>
      </c>
      <c r="BX18" s="79">
        <f t="shared" si="2"/>
        <v>9100</v>
      </c>
    </row>
    <row r="19" spans="2:76" ht="15">
      <c r="B19" s="13">
        <v>110</v>
      </c>
      <c r="C19" s="25" t="s">
        <v>98</v>
      </c>
      <c r="D19" s="88">
        <v>23600</v>
      </c>
      <c r="E19" s="89">
        <v>0</v>
      </c>
      <c r="F19" s="90">
        <v>23600</v>
      </c>
      <c r="G19" s="88"/>
      <c r="H19" s="89"/>
      <c r="I19" s="90"/>
      <c r="J19" s="97">
        <v>600</v>
      </c>
      <c r="K19" s="89">
        <v>0</v>
      </c>
      <c r="L19" s="101">
        <v>600</v>
      </c>
      <c r="M19" s="97">
        <v>2200</v>
      </c>
      <c r="N19" s="89">
        <v>0</v>
      </c>
      <c r="O19" s="101">
        <v>2200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700</v>
      </c>
      <c r="AF19" s="89">
        <v>0</v>
      </c>
      <c r="AG19" s="101">
        <v>700</v>
      </c>
      <c r="AH19" s="97">
        <v>20</v>
      </c>
      <c r="AI19" s="89">
        <v>0</v>
      </c>
      <c r="AJ19" s="101">
        <v>20</v>
      </c>
      <c r="AK19" s="97">
        <v>5500</v>
      </c>
      <c r="AL19" s="89">
        <v>0</v>
      </c>
      <c r="AM19" s="101">
        <v>7513.62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35700</v>
      </c>
      <c r="BJ19" s="89">
        <v>0</v>
      </c>
      <c r="BK19" s="101">
        <v>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68320</v>
      </c>
      <c r="BW19" s="77">
        <f t="shared" si="1"/>
        <v>0</v>
      </c>
      <c r="BX19" s="79">
        <f t="shared" si="2"/>
        <v>39633.62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596053</v>
      </c>
      <c r="E20" s="78">
        <f t="shared" si="3"/>
        <v>0</v>
      </c>
      <c r="F20" s="79">
        <f t="shared" si="3"/>
        <v>745401.41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64027</v>
      </c>
      <c r="K20" s="78">
        <f t="shared" si="3"/>
        <v>0</v>
      </c>
      <c r="L20" s="77">
        <f t="shared" si="3"/>
        <v>92825.04000000001</v>
      </c>
      <c r="M20" s="98">
        <f t="shared" si="3"/>
        <v>244780</v>
      </c>
      <c r="N20" s="78">
        <f t="shared" si="3"/>
        <v>0</v>
      </c>
      <c r="O20" s="77">
        <f t="shared" si="3"/>
        <v>352131.7700000001</v>
      </c>
      <c r="P20" s="98">
        <f t="shared" si="3"/>
        <v>15400</v>
      </c>
      <c r="Q20" s="78">
        <f t="shared" si="3"/>
        <v>0</v>
      </c>
      <c r="R20" s="77">
        <f t="shared" si="3"/>
        <v>22676.06</v>
      </c>
      <c r="S20" s="98">
        <f t="shared" si="3"/>
        <v>29700</v>
      </c>
      <c r="T20" s="78">
        <f t="shared" si="3"/>
        <v>0</v>
      </c>
      <c r="U20" s="77">
        <f t="shared" si="3"/>
        <v>32446.629999999997</v>
      </c>
      <c r="V20" s="98">
        <f t="shared" si="3"/>
        <v>600</v>
      </c>
      <c r="W20" s="78">
        <f t="shared" si="3"/>
        <v>0</v>
      </c>
      <c r="X20" s="77">
        <f t="shared" si="3"/>
        <v>600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344010</v>
      </c>
      <c r="AC20" s="78">
        <f t="shared" si="3"/>
        <v>0</v>
      </c>
      <c r="AD20" s="77">
        <f t="shared" si="3"/>
        <v>420716.87</v>
      </c>
      <c r="AE20" s="98">
        <f t="shared" si="3"/>
        <v>249480</v>
      </c>
      <c r="AF20" s="78">
        <f t="shared" si="3"/>
        <v>0</v>
      </c>
      <c r="AG20" s="77">
        <f t="shared" si="3"/>
        <v>320483.05000000005</v>
      </c>
      <c r="AH20" s="98">
        <f t="shared" si="3"/>
        <v>1120</v>
      </c>
      <c r="AI20" s="78">
        <f t="shared" si="3"/>
        <v>0</v>
      </c>
      <c r="AJ20" s="77">
        <f t="shared" si="3"/>
        <v>1120</v>
      </c>
      <c r="AK20" s="98">
        <f t="shared" si="3"/>
        <v>203450</v>
      </c>
      <c r="AL20" s="78">
        <f t="shared" si="3"/>
        <v>0</v>
      </c>
      <c r="AM20" s="77">
        <f t="shared" si="3"/>
        <v>262860.71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12940</v>
      </c>
      <c r="AR20" s="78">
        <f t="shared" si="3"/>
        <v>0</v>
      </c>
      <c r="AS20" s="77">
        <f t="shared" si="3"/>
        <v>14251.66</v>
      </c>
      <c r="AT20" s="98">
        <f t="shared" si="3"/>
        <v>500</v>
      </c>
      <c r="AU20" s="78">
        <f t="shared" si="3"/>
        <v>0</v>
      </c>
      <c r="AV20" s="77">
        <f t="shared" si="3"/>
        <v>500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35700</v>
      </c>
      <c r="BJ20" s="78">
        <f t="shared" si="3"/>
        <v>0</v>
      </c>
      <c r="BK20" s="77">
        <f t="shared" si="3"/>
        <v>5000</v>
      </c>
      <c r="BL20" s="98">
        <f t="shared" si="3"/>
        <v>12540</v>
      </c>
      <c r="BM20" s="78">
        <f t="shared" si="3"/>
        <v>0</v>
      </c>
      <c r="BN20" s="77">
        <f t="shared" si="3"/>
        <v>12540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1810300</v>
      </c>
      <c r="BW20" s="77">
        <f>BW10+BW11+BW12+BW13+BW14+BW15+BW16+BW17+BW18+BW19</f>
        <v>0</v>
      </c>
      <c r="BX20" s="95">
        <f>BX10+BX11+BX12+BX13+BX14+BX15+BX16+BX17+BX18+BX19</f>
        <v>2283553.2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>
        <v>5551.76</v>
      </c>
      <c r="G24" s="88"/>
      <c r="H24" s="89"/>
      <c r="I24" s="90"/>
      <c r="J24" s="97">
        <v>0</v>
      </c>
      <c r="K24" s="89">
        <v>0</v>
      </c>
      <c r="L24" s="101">
        <v>3050</v>
      </c>
      <c r="M24" s="97">
        <v>11000</v>
      </c>
      <c r="N24" s="89">
        <v>0</v>
      </c>
      <c r="O24" s="101">
        <v>242191.38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540000</v>
      </c>
      <c r="AC24" s="89">
        <v>0</v>
      </c>
      <c r="AD24" s="101">
        <v>562454.8</v>
      </c>
      <c r="AE24" s="97">
        <v>10000</v>
      </c>
      <c r="AF24" s="89">
        <v>0</v>
      </c>
      <c r="AG24" s="101">
        <v>220924.76</v>
      </c>
      <c r="AH24" s="97"/>
      <c r="AI24" s="89"/>
      <c r="AJ24" s="101"/>
      <c r="AK24" s="97">
        <v>4000</v>
      </c>
      <c r="AL24" s="89">
        <v>0</v>
      </c>
      <c r="AM24" s="101">
        <v>4000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570000</v>
      </c>
      <c r="BW24" s="77">
        <f t="shared" si="4"/>
        <v>0</v>
      </c>
      <c r="BX24" s="79">
        <f t="shared" si="4"/>
        <v>1038172.7000000001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15000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15000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5000</v>
      </c>
      <c r="E28" s="78">
        <f t="shared" si="5"/>
        <v>0</v>
      </c>
      <c r="F28" s="79">
        <f t="shared" si="5"/>
        <v>5551.76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3050</v>
      </c>
      <c r="M28" s="98">
        <f t="shared" si="5"/>
        <v>11000</v>
      </c>
      <c r="N28" s="78">
        <f t="shared" si="5"/>
        <v>0</v>
      </c>
      <c r="O28" s="77">
        <f t="shared" si="5"/>
        <v>257191.38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540000</v>
      </c>
      <c r="AC28" s="78">
        <f t="shared" si="5"/>
        <v>0</v>
      </c>
      <c r="AD28" s="77">
        <f t="shared" si="5"/>
        <v>562454.8</v>
      </c>
      <c r="AE28" s="98">
        <f t="shared" si="5"/>
        <v>10000</v>
      </c>
      <c r="AF28" s="78">
        <f t="shared" si="5"/>
        <v>0</v>
      </c>
      <c r="AG28" s="77">
        <f t="shared" si="5"/>
        <v>220924.76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4000</v>
      </c>
      <c r="AL28" s="78">
        <f t="shared" si="6"/>
        <v>0</v>
      </c>
      <c r="AM28" s="77">
        <f t="shared" si="6"/>
        <v>4000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570000</v>
      </c>
      <c r="BW28" s="77">
        <f>BW23+BW24+BW25+BW26+BW27</f>
        <v>0</v>
      </c>
      <c r="BX28" s="95">
        <f>BX23+BX24+BX25+BX26+BX27</f>
        <v>1053172.7000000002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>
        <v>0</v>
      </c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21411</v>
      </c>
      <c r="BM40" s="89">
        <v>0</v>
      </c>
      <c r="BN40" s="101">
        <v>21411</v>
      </c>
      <c r="BO40" s="97"/>
      <c r="BP40" s="89"/>
      <c r="BQ40" s="101"/>
      <c r="BR40" s="97"/>
      <c r="BS40" s="89"/>
      <c r="BT40" s="101"/>
      <c r="BU40" s="76"/>
      <c r="BV40" s="85">
        <f t="shared" si="10"/>
        <v>21411</v>
      </c>
      <c r="BW40" s="77">
        <f t="shared" si="10"/>
        <v>0</v>
      </c>
      <c r="BX40" s="79">
        <f t="shared" si="10"/>
        <v>21411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21411</v>
      </c>
      <c r="BM42" s="78">
        <f t="shared" si="12"/>
        <v>0</v>
      </c>
      <c r="BN42" s="77">
        <f t="shared" si="12"/>
        <v>21411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21411</v>
      </c>
      <c r="BW42" s="77">
        <f>BW38+BW39+BW40+BW41</f>
        <v>0</v>
      </c>
      <c r="BX42" s="95">
        <f>BX38+BX39+BX40+BX41</f>
        <v>21411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371000</v>
      </c>
      <c r="BS49" s="89">
        <v>0</v>
      </c>
      <c r="BT49" s="101">
        <v>431749.0800000001</v>
      </c>
      <c r="BU49" s="76"/>
      <c r="BV49" s="85">
        <f aca="true" t="shared" si="15" ref="BV49:BX50">D49+G49+J49+M49+P49+S49+V49+Y49+AB49+AE49+AH49+AK49+AN49+AQ49+AT49+AW49+AZ49+BC49+BF49+BI49+BL49+BO49+BR49</f>
        <v>371000</v>
      </c>
      <c r="BW49" s="77">
        <f t="shared" si="15"/>
        <v>0</v>
      </c>
      <c r="BX49" s="79">
        <f t="shared" si="15"/>
        <v>431749.0800000001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52000</v>
      </c>
      <c r="BS50" s="89">
        <v>0</v>
      </c>
      <c r="BT50" s="101">
        <v>94193.82</v>
      </c>
      <c r="BU50" s="76"/>
      <c r="BV50" s="85">
        <f t="shared" si="15"/>
        <v>52000</v>
      </c>
      <c r="BW50" s="77">
        <f t="shared" si="15"/>
        <v>0</v>
      </c>
      <c r="BX50" s="79">
        <f t="shared" si="15"/>
        <v>94193.82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423000</v>
      </c>
      <c r="BS51" s="78">
        <f>BS49+BS50</f>
        <v>0</v>
      </c>
      <c r="BT51" s="77">
        <f>BT49+BT50</f>
        <v>525942.9000000001</v>
      </c>
      <c r="BU51" s="85"/>
      <c r="BV51" s="85">
        <f>BV49+BV50</f>
        <v>423000</v>
      </c>
      <c r="BW51" s="77">
        <f>BW49+BW50</f>
        <v>0</v>
      </c>
      <c r="BX51" s="95">
        <f>BX49+BX50</f>
        <v>525942.9000000001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601053</v>
      </c>
      <c r="E53" s="86">
        <f t="shared" si="18"/>
        <v>0</v>
      </c>
      <c r="F53" s="86">
        <f t="shared" si="18"/>
        <v>750953.17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64027</v>
      </c>
      <c r="K53" s="86">
        <f t="shared" si="18"/>
        <v>0</v>
      </c>
      <c r="L53" s="86">
        <f t="shared" si="18"/>
        <v>95875.04000000001</v>
      </c>
      <c r="M53" s="86">
        <f t="shared" si="18"/>
        <v>255780</v>
      </c>
      <c r="N53" s="86">
        <f t="shared" si="18"/>
        <v>0</v>
      </c>
      <c r="O53" s="86">
        <f t="shared" si="18"/>
        <v>609323.1500000001</v>
      </c>
      <c r="P53" s="86">
        <f t="shared" si="18"/>
        <v>15400</v>
      </c>
      <c r="Q53" s="86">
        <f t="shared" si="18"/>
        <v>0</v>
      </c>
      <c r="R53" s="86">
        <f t="shared" si="18"/>
        <v>22676.06</v>
      </c>
      <c r="S53" s="86">
        <f t="shared" si="18"/>
        <v>29700</v>
      </c>
      <c r="T53" s="86">
        <f t="shared" si="18"/>
        <v>0</v>
      </c>
      <c r="U53" s="86">
        <f t="shared" si="18"/>
        <v>32446.629999999997</v>
      </c>
      <c r="V53" s="86">
        <f t="shared" si="18"/>
        <v>600</v>
      </c>
      <c r="W53" s="86">
        <f t="shared" si="18"/>
        <v>0</v>
      </c>
      <c r="X53" s="86">
        <f t="shared" si="18"/>
        <v>600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884010</v>
      </c>
      <c r="AC53" s="86">
        <f t="shared" si="18"/>
        <v>0</v>
      </c>
      <c r="AD53" s="86">
        <f t="shared" si="18"/>
        <v>983171.67</v>
      </c>
      <c r="AE53" s="86">
        <f t="shared" si="18"/>
        <v>259480</v>
      </c>
      <c r="AF53" s="86">
        <f t="shared" si="18"/>
        <v>0</v>
      </c>
      <c r="AG53" s="86">
        <f t="shared" si="18"/>
        <v>541407.81</v>
      </c>
      <c r="AH53" s="86">
        <f t="shared" si="18"/>
        <v>1120</v>
      </c>
      <c r="AI53" s="86">
        <f t="shared" si="18"/>
        <v>0</v>
      </c>
      <c r="AJ53" s="86">
        <f aca="true" t="shared" si="19" ref="AJ53:BT53">AJ20+AJ28+AJ35+AJ42+AJ46+AJ51</f>
        <v>1120</v>
      </c>
      <c r="AK53" s="86">
        <f t="shared" si="19"/>
        <v>207450</v>
      </c>
      <c r="AL53" s="86">
        <f t="shared" si="19"/>
        <v>0</v>
      </c>
      <c r="AM53" s="86">
        <f t="shared" si="19"/>
        <v>266860.71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12940</v>
      </c>
      <c r="AR53" s="86">
        <f t="shared" si="19"/>
        <v>0</v>
      </c>
      <c r="AS53" s="86">
        <f t="shared" si="19"/>
        <v>14251.66</v>
      </c>
      <c r="AT53" s="86">
        <f t="shared" si="19"/>
        <v>500</v>
      </c>
      <c r="AU53" s="86">
        <f t="shared" si="19"/>
        <v>0</v>
      </c>
      <c r="AV53" s="86">
        <f t="shared" si="19"/>
        <v>500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35700</v>
      </c>
      <c r="BJ53" s="86">
        <f t="shared" si="19"/>
        <v>0</v>
      </c>
      <c r="BK53" s="86">
        <f t="shared" si="19"/>
        <v>5000</v>
      </c>
      <c r="BL53" s="86">
        <f t="shared" si="19"/>
        <v>33951</v>
      </c>
      <c r="BM53" s="86">
        <f t="shared" si="19"/>
        <v>0</v>
      </c>
      <c r="BN53" s="86">
        <f t="shared" si="19"/>
        <v>33951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423000</v>
      </c>
      <c r="BS53" s="86">
        <f t="shared" si="19"/>
        <v>0</v>
      </c>
      <c r="BT53" s="86">
        <f t="shared" si="19"/>
        <v>525942.9000000001</v>
      </c>
      <c r="BU53" s="86">
        <f>BU8</f>
        <v>0</v>
      </c>
      <c r="BV53" s="102">
        <f>BV8+BV20+BV28+BV35+BV42+BV46+BV51</f>
        <v>2824711</v>
      </c>
      <c r="BW53" s="87">
        <f>BW20+BW28+BW35+BW42+BW46+BW51</f>
        <v>0</v>
      </c>
      <c r="BX53" s="87">
        <f>BX20+BX28+BX35+BX42+BX46+BX51</f>
        <v>3884079.8000000007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360151</v>
      </c>
      <c r="E10" s="89">
        <v>0</v>
      </c>
      <c r="F10" s="90"/>
      <c r="G10" s="88"/>
      <c r="H10" s="89"/>
      <c r="I10" s="90"/>
      <c r="J10" s="97">
        <v>33257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56380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449788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25735</v>
      </c>
      <c r="E11" s="89">
        <v>0</v>
      </c>
      <c r="F11" s="90"/>
      <c r="G11" s="88"/>
      <c r="H11" s="89"/>
      <c r="I11" s="90"/>
      <c r="J11" s="97">
        <v>2410</v>
      </c>
      <c r="K11" s="89">
        <v>0</v>
      </c>
      <c r="L11" s="101"/>
      <c r="M11" s="91">
        <v>640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3650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32435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157066</v>
      </c>
      <c r="E12" s="89">
        <v>0</v>
      </c>
      <c r="F12" s="90"/>
      <c r="G12" s="88"/>
      <c r="H12" s="89"/>
      <c r="I12" s="90"/>
      <c r="J12" s="97">
        <v>15060</v>
      </c>
      <c r="K12" s="89">
        <v>0</v>
      </c>
      <c r="L12" s="101"/>
      <c r="M12" s="91">
        <v>248390</v>
      </c>
      <c r="N12" s="89">
        <v>0</v>
      </c>
      <c r="O12" s="90"/>
      <c r="P12" s="91">
        <v>10200</v>
      </c>
      <c r="Q12" s="89">
        <v>0</v>
      </c>
      <c r="R12" s="90"/>
      <c r="S12" s="91">
        <v>15100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321940</v>
      </c>
      <c r="AC12" s="89">
        <v>0</v>
      </c>
      <c r="AD12" s="90"/>
      <c r="AE12" s="91">
        <v>186100</v>
      </c>
      <c r="AF12" s="89">
        <v>0</v>
      </c>
      <c r="AG12" s="90"/>
      <c r="AH12" s="91">
        <v>0</v>
      </c>
      <c r="AI12" s="89">
        <v>0</v>
      </c>
      <c r="AJ12" s="90"/>
      <c r="AK12" s="91">
        <v>36050</v>
      </c>
      <c r="AL12" s="89">
        <v>0</v>
      </c>
      <c r="AM12" s="90"/>
      <c r="AN12" s="91"/>
      <c r="AO12" s="89"/>
      <c r="AP12" s="90"/>
      <c r="AQ12" s="91">
        <v>2940</v>
      </c>
      <c r="AR12" s="89">
        <v>0</v>
      </c>
      <c r="AS12" s="90"/>
      <c r="AT12" s="91">
        <v>500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993346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24500</v>
      </c>
      <c r="E13" s="89">
        <v>0</v>
      </c>
      <c r="F13" s="90"/>
      <c r="G13" s="88"/>
      <c r="H13" s="89"/>
      <c r="I13" s="90"/>
      <c r="J13" s="97">
        <v>9500</v>
      </c>
      <c r="K13" s="89">
        <v>0</v>
      </c>
      <c r="L13" s="101"/>
      <c r="M13" s="91">
        <v>7500</v>
      </c>
      <c r="N13" s="89">
        <v>0</v>
      </c>
      <c r="O13" s="90"/>
      <c r="P13" s="91">
        <v>5200</v>
      </c>
      <c r="Q13" s="89">
        <v>0</v>
      </c>
      <c r="R13" s="90"/>
      <c r="S13" s="91">
        <v>16500</v>
      </c>
      <c r="T13" s="89">
        <v>0</v>
      </c>
      <c r="U13" s="90"/>
      <c r="V13" s="91">
        <v>600</v>
      </c>
      <c r="W13" s="89">
        <v>0</v>
      </c>
      <c r="X13" s="90"/>
      <c r="Y13" s="91"/>
      <c r="Z13" s="89"/>
      <c r="AA13" s="90"/>
      <c r="AB13" s="91">
        <v>14200</v>
      </c>
      <c r="AC13" s="89">
        <v>0</v>
      </c>
      <c r="AD13" s="90"/>
      <c r="AE13" s="91"/>
      <c r="AF13" s="89"/>
      <c r="AG13" s="90"/>
      <c r="AH13" s="91">
        <v>1100</v>
      </c>
      <c r="AI13" s="89">
        <v>0</v>
      </c>
      <c r="AJ13" s="90"/>
      <c r="AK13" s="91">
        <v>153900</v>
      </c>
      <c r="AL13" s="89">
        <v>0</v>
      </c>
      <c r="AM13" s="90"/>
      <c r="AN13" s="91"/>
      <c r="AO13" s="89"/>
      <c r="AP13" s="90"/>
      <c r="AQ13" s="91">
        <v>10000</v>
      </c>
      <c r="AR13" s="89">
        <v>0</v>
      </c>
      <c r="AS13" s="90"/>
      <c r="AT13" s="91">
        <v>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243000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11292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11292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>
        <v>200</v>
      </c>
      <c r="K18" s="89">
        <v>0</v>
      </c>
      <c r="L18" s="101"/>
      <c r="M18" s="97">
        <v>200</v>
      </c>
      <c r="N18" s="89">
        <v>0</v>
      </c>
      <c r="O18" s="101"/>
      <c r="P18" s="97"/>
      <c r="Q18" s="89"/>
      <c r="R18" s="101"/>
      <c r="S18" s="97">
        <v>100</v>
      </c>
      <c r="T18" s="89">
        <v>0</v>
      </c>
      <c r="U18" s="101"/>
      <c r="V18" s="97"/>
      <c r="W18" s="89"/>
      <c r="X18" s="101"/>
      <c r="Y18" s="97"/>
      <c r="Z18" s="89"/>
      <c r="AA18" s="101"/>
      <c r="AB18" s="97">
        <v>4300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8800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21810</v>
      </c>
      <c r="E19" s="89">
        <v>0</v>
      </c>
      <c r="F19" s="90"/>
      <c r="G19" s="88"/>
      <c r="H19" s="89"/>
      <c r="I19" s="90"/>
      <c r="J19" s="97">
        <v>600</v>
      </c>
      <c r="K19" s="89">
        <v>0</v>
      </c>
      <c r="L19" s="101"/>
      <c r="M19" s="97">
        <v>2200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700</v>
      </c>
      <c r="AF19" s="89">
        <v>0</v>
      </c>
      <c r="AG19" s="101"/>
      <c r="AH19" s="97">
        <v>20</v>
      </c>
      <c r="AI19" s="89">
        <v>0</v>
      </c>
      <c r="AJ19" s="101"/>
      <c r="AK19" s="97">
        <v>5500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43008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73838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593262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61027</v>
      </c>
      <c r="K20" s="78">
        <f t="shared" si="1"/>
        <v>0</v>
      </c>
      <c r="L20" s="77">
        <f t="shared" si="1"/>
        <v>0</v>
      </c>
      <c r="M20" s="98">
        <f t="shared" si="1"/>
        <v>258930</v>
      </c>
      <c r="N20" s="78">
        <f t="shared" si="1"/>
        <v>0</v>
      </c>
      <c r="O20" s="77">
        <f t="shared" si="1"/>
        <v>0</v>
      </c>
      <c r="P20" s="98">
        <f t="shared" si="1"/>
        <v>15400</v>
      </c>
      <c r="Q20" s="78">
        <f t="shared" si="1"/>
        <v>0</v>
      </c>
      <c r="R20" s="77">
        <f t="shared" si="1"/>
        <v>0</v>
      </c>
      <c r="S20" s="98">
        <f t="shared" si="1"/>
        <v>31700</v>
      </c>
      <c r="T20" s="78">
        <f t="shared" si="1"/>
        <v>0</v>
      </c>
      <c r="U20" s="77">
        <f t="shared" si="1"/>
        <v>0</v>
      </c>
      <c r="V20" s="98">
        <f t="shared" si="1"/>
        <v>600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340440</v>
      </c>
      <c r="AC20" s="78">
        <f t="shared" si="1"/>
        <v>0</v>
      </c>
      <c r="AD20" s="77">
        <f t="shared" si="1"/>
        <v>0</v>
      </c>
      <c r="AE20" s="98">
        <f t="shared" si="1"/>
        <v>246830</v>
      </c>
      <c r="AF20" s="78">
        <f t="shared" si="1"/>
        <v>0</v>
      </c>
      <c r="AG20" s="77">
        <f t="shared" si="1"/>
        <v>0</v>
      </c>
      <c r="AH20" s="98">
        <f t="shared" si="1"/>
        <v>1120</v>
      </c>
      <c r="AI20" s="78">
        <f t="shared" si="1"/>
        <v>0</v>
      </c>
      <c r="AJ20" s="77">
        <f t="shared" si="1"/>
        <v>0</v>
      </c>
      <c r="AK20" s="98">
        <f t="shared" si="1"/>
        <v>195450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12940</v>
      </c>
      <c r="AR20" s="78">
        <f t="shared" si="1"/>
        <v>0</v>
      </c>
      <c r="AS20" s="77">
        <f t="shared" si="1"/>
        <v>0</v>
      </c>
      <c r="AT20" s="98">
        <f t="shared" si="1"/>
        <v>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43008</v>
      </c>
      <c r="BJ20" s="78">
        <f t="shared" si="1"/>
        <v>0</v>
      </c>
      <c r="BK20" s="77">
        <f t="shared" si="1"/>
        <v>0</v>
      </c>
      <c r="BL20" s="98">
        <f t="shared" si="1"/>
        <v>11292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1812499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11000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4000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11000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22659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22659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22659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22659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371000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371000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52000</v>
      </c>
      <c r="BS50" s="89">
        <v>0</v>
      </c>
      <c r="BT50" s="101"/>
      <c r="BU50" s="76"/>
      <c r="BV50" s="85">
        <f t="shared" si="9"/>
        <v>52000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423000</v>
      </c>
      <c r="BS51" s="78">
        <f>BS49+BS50</f>
        <v>0</v>
      </c>
      <c r="BT51" s="77">
        <f>BT49+BT50</f>
        <v>0</v>
      </c>
      <c r="BU51" s="85"/>
      <c r="BV51" s="85">
        <f>BV49+BV50</f>
        <v>423000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598262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61027</v>
      </c>
      <c r="K53" s="86">
        <f t="shared" si="11"/>
        <v>0</v>
      </c>
      <c r="L53" s="86">
        <f t="shared" si="11"/>
        <v>0</v>
      </c>
      <c r="M53" s="86">
        <f t="shared" si="11"/>
        <v>269930</v>
      </c>
      <c r="N53" s="86">
        <f t="shared" si="11"/>
        <v>0</v>
      </c>
      <c r="O53" s="86">
        <f t="shared" si="11"/>
        <v>0</v>
      </c>
      <c r="P53" s="86">
        <f t="shared" si="11"/>
        <v>15400</v>
      </c>
      <c r="Q53" s="86">
        <f t="shared" si="11"/>
        <v>0</v>
      </c>
      <c r="R53" s="86">
        <f t="shared" si="11"/>
        <v>0</v>
      </c>
      <c r="S53" s="86">
        <f t="shared" si="11"/>
        <v>31700</v>
      </c>
      <c r="T53" s="86">
        <f t="shared" si="11"/>
        <v>0</v>
      </c>
      <c r="U53" s="86">
        <f t="shared" si="11"/>
        <v>0</v>
      </c>
      <c r="V53" s="86">
        <f t="shared" si="11"/>
        <v>600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340440</v>
      </c>
      <c r="AC53" s="86">
        <f t="shared" si="11"/>
        <v>0</v>
      </c>
      <c r="AD53" s="86">
        <f t="shared" si="11"/>
        <v>0</v>
      </c>
      <c r="AE53" s="86">
        <f t="shared" si="11"/>
        <v>256830</v>
      </c>
      <c r="AF53" s="86">
        <f t="shared" si="11"/>
        <v>0</v>
      </c>
      <c r="AG53" s="86">
        <f t="shared" si="11"/>
        <v>0</v>
      </c>
      <c r="AH53" s="86">
        <f t="shared" si="11"/>
        <v>1120</v>
      </c>
      <c r="AI53" s="86">
        <f t="shared" si="11"/>
        <v>0</v>
      </c>
      <c r="AJ53" s="86">
        <f t="shared" si="11"/>
        <v>0</v>
      </c>
      <c r="AK53" s="86">
        <f t="shared" si="11"/>
        <v>199450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12940</v>
      </c>
      <c r="AR53" s="86">
        <f t="shared" si="11"/>
        <v>0</v>
      </c>
      <c r="AS53" s="86">
        <f t="shared" si="11"/>
        <v>0</v>
      </c>
      <c r="AT53" s="86">
        <f t="shared" si="11"/>
        <v>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43008</v>
      </c>
      <c r="BJ53" s="86">
        <f t="shared" si="11"/>
        <v>0</v>
      </c>
      <c r="BK53" s="86">
        <f t="shared" si="11"/>
        <v>0</v>
      </c>
      <c r="BL53" s="86">
        <f t="shared" si="11"/>
        <v>33951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423000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2288158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360151</v>
      </c>
      <c r="E10" s="89">
        <v>0</v>
      </c>
      <c r="F10" s="90"/>
      <c r="G10" s="88"/>
      <c r="H10" s="89"/>
      <c r="I10" s="90"/>
      <c r="J10" s="97">
        <v>33257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56380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449788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25735</v>
      </c>
      <c r="E11" s="89">
        <v>0</v>
      </c>
      <c r="F11" s="90"/>
      <c r="G11" s="88"/>
      <c r="H11" s="89"/>
      <c r="I11" s="90"/>
      <c r="J11" s="97">
        <v>2410</v>
      </c>
      <c r="K11" s="89">
        <v>0</v>
      </c>
      <c r="L11" s="101"/>
      <c r="M11" s="91">
        <v>640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3650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32435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157066</v>
      </c>
      <c r="E12" s="89">
        <v>0</v>
      </c>
      <c r="F12" s="90"/>
      <c r="G12" s="88"/>
      <c r="H12" s="89"/>
      <c r="I12" s="90"/>
      <c r="J12" s="97">
        <v>15060</v>
      </c>
      <c r="K12" s="89">
        <v>0</v>
      </c>
      <c r="L12" s="101"/>
      <c r="M12" s="91">
        <v>248390</v>
      </c>
      <c r="N12" s="89">
        <v>0</v>
      </c>
      <c r="O12" s="90"/>
      <c r="P12" s="91">
        <v>10200</v>
      </c>
      <c r="Q12" s="89">
        <v>0</v>
      </c>
      <c r="R12" s="90"/>
      <c r="S12" s="91">
        <v>15100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321940</v>
      </c>
      <c r="AC12" s="89">
        <v>0</v>
      </c>
      <c r="AD12" s="90"/>
      <c r="AE12" s="91">
        <v>186100</v>
      </c>
      <c r="AF12" s="89">
        <v>0</v>
      </c>
      <c r="AG12" s="90"/>
      <c r="AH12" s="91">
        <v>0</v>
      </c>
      <c r="AI12" s="89">
        <v>0</v>
      </c>
      <c r="AJ12" s="90"/>
      <c r="AK12" s="91">
        <v>36050</v>
      </c>
      <c r="AL12" s="89">
        <v>0</v>
      </c>
      <c r="AM12" s="90"/>
      <c r="AN12" s="91"/>
      <c r="AO12" s="89"/>
      <c r="AP12" s="90"/>
      <c r="AQ12" s="91">
        <v>2940</v>
      </c>
      <c r="AR12" s="89">
        <v>0</v>
      </c>
      <c r="AS12" s="90"/>
      <c r="AT12" s="91">
        <v>500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993346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24500</v>
      </c>
      <c r="E13" s="89">
        <v>0</v>
      </c>
      <c r="F13" s="90"/>
      <c r="G13" s="88"/>
      <c r="H13" s="89"/>
      <c r="I13" s="90"/>
      <c r="J13" s="97">
        <v>9500</v>
      </c>
      <c r="K13" s="89">
        <v>0</v>
      </c>
      <c r="L13" s="101"/>
      <c r="M13" s="91">
        <v>7500</v>
      </c>
      <c r="N13" s="89">
        <v>0</v>
      </c>
      <c r="O13" s="90"/>
      <c r="P13" s="91">
        <v>5200</v>
      </c>
      <c r="Q13" s="89">
        <v>0</v>
      </c>
      <c r="R13" s="90"/>
      <c r="S13" s="91">
        <v>16500</v>
      </c>
      <c r="T13" s="89">
        <v>0</v>
      </c>
      <c r="U13" s="90"/>
      <c r="V13" s="91">
        <v>600</v>
      </c>
      <c r="W13" s="89">
        <v>0</v>
      </c>
      <c r="X13" s="90"/>
      <c r="Y13" s="91"/>
      <c r="Z13" s="89"/>
      <c r="AA13" s="90"/>
      <c r="AB13" s="91">
        <v>14200</v>
      </c>
      <c r="AC13" s="89">
        <v>0</v>
      </c>
      <c r="AD13" s="90"/>
      <c r="AE13" s="91"/>
      <c r="AF13" s="89"/>
      <c r="AG13" s="90"/>
      <c r="AH13" s="91">
        <v>1100</v>
      </c>
      <c r="AI13" s="89">
        <v>0</v>
      </c>
      <c r="AJ13" s="90"/>
      <c r="AK13" s="91">
        <v>153900</v>
      </c>
      <c r="AL13" s="89">
        <v>0</v>
      </c>
      <c r="AM13" s="90"/>
      <c r="AN13" s="91"/>
      <c r="AO13" s="89"/>
      <c r="AP13" s="90"/>
      <c r="AQ13" s="91">
        <v>10000</v>
      </c>
      <c r="AR13" s="89">
        <v>0</v>
      </c>
      <c r="AS13" s="90"/>
      <c r="AT13" s="91">
        <v>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243000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9971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9971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>
        <v>200</v>
      </c>
      <c r="K18" s="89">
        <v>0</v>
      </c>
      <c r="L18" s="101"/>
      <c r="M18" s="97">
        <v>200</v>
      </c>
      <c r="N18" s="89">
        <v>0</v>
      </c>
      <c r="O18" s="101"/>
      <c r="P18" s="97"/>
      <c r="Q18" s="89"/>
      <c r="R18" s="101"/>
      <c r="S18" s="97">
        <v>100</v>
      </c>
      <c r="T18" s="89">
        <v>0</v>
      </c>
      <c r="U18" s="101"/>
      <c r="V18" s="97"/>
      <c r="W18" s="89"/>
      <c r="X18" s="101"/>
      <c r="Y18" s="97"/>
      <c r="Z18" s="89"/>
      <c r="AA18" s="101"/>
      <c r="AB18" s="97">
        <v>4300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8800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21810</v>
      </c>
      <c r="E19" s="89">
        <v>0</v>
      </c>
      <c r="F19" s="90"/>
      <c r="G19" s="88"/>
      <c r="H19" s="89"/>
      <c r="I19" s="90"/>
      <c r="J19" s="97">
        <v>600</v>
      </c>
      <c r="K19" s="89">
        <v>0</v>
      </c>
      <c r="L19" s="101"/>
      <c r="M19" s="97">
        <v>2200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700</v>
      </c>
      <c r="AF19" s="89">
        <v>0</v>
      </c>
      <c r="AG19" s="101"/>
      <c r="AH19" s="97">
        <v>20</v>
      </c>
      <c r="AI19" s="89">
        <v>0</v>
      </c>
      <c r="AJ19" s="101"/>
      <c r="AK19" s="97">
        <v>5500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43008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73838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593262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61027</v>
      </c>
      <c r="K20" s="78">
        <f t="shared" si="1"/>
        <v>0</v>
      </c>
      <c r="L20" s="77">
        <f t="shared" si="1"/>
        <v>0</v>
      </c>
      <c r="M20" s="98">
        <f t="shared" si="1"/>
        <v>258930</v>
      </c>
      <c r="N20" s="78">
        <f t="shared" si="1"/>
        <v>0</v>
      </c>
      <c r="O20" s="77">
        <f t="shared" si="1"/>
        <v>0</v>
      </c>
      <c r="P20" s="98">
        <f t="shared" si="1"/>
        <v>15400</v>
      </c>
      <c r="Q20" s="78">
        <f t="shared" si="1"/>
        <v>0</v>
      </c>
      <c r="R20" s="77">
        <f t="shared" si="1"/>
        <v>0</v>
      </c>
      <c r="S20" s="98">
        <f t="shared" si="1"/>
        <v>31700</v>
      </c>
      <c r="T20" s="78">
        <f t="shared" si="1"/>
        <v>0</v>
      </c>
      <c r="U20" s="77">
        <f t="shared" si="1"/>
        <v>0</v>
      </c>
      <c r="V20" s="98">
        <f t="shared" si="1"/>
        <v>600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340440</v>
      </c>
      <c r="AC20" s="78">
        <f t="shared" si="1"/>
        <v>0</v>
      </c>
      <c r="AD20" s="77">
        <f t="shared" si="1"/>
        <v>0</v>
      </c>
      <c r="AE20" s="98">
        <f t="shared" si="1"/>
        <v>246830</v>
      </c>
      <c r="AF20" s="78">
        <f t="shared" si="1"/>
        <v>0</v>
      </c>
      <c r="AG20" s="77">
        <f t="shared" si="1"/>
        <v>0</v>
      </c>
      <c r="AH20" s="98">
        <f t="shared" si="1"/>
        <v>1120</v>
      </c>
      <c r="AI20" s="78">
        <f t="shared" si="1"/>
        <v>0</v>
      </c>
      <c r="AJ20" s="77">
        <f t="shared" si="1"/>
        <v>0</v>
      </c>
      <c r="AK20" s="98">
        <f t="shared" si="1"/>
        <v>195450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12940</v>
      </c>
      <c r="AR20" s="78">
        <f t="shared" si="1"/>
        <v>0</v>
      </c>
      <c r="AS20" s="77">
        <f t="shared" si="1"/>
        <v>0</v>
      </c>
      <c r="AT20" s="98">
        <f t="shared" si="1"/>
        <v>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43008</v>
      </c>
      <c r="BJ20" s="78">
        <f t="shared" si="1"/>
        <v>0</v>
      </c>
      <c r="BK20" s="77">
        <f t="shared" si="1"/>
        <v>0</v>
      </c>
      <c r="BL20" s="98">
        <f t="shared" si="1"/>
        <v>9971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1811178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11000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>
        <v>4000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11000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4000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23980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23980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23980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23980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371000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371000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52000</v>
      </c>
      <c r="BS50" s="89">
        <v>0</v>
      </c>
      <c r="BT50" s="101"/>
      <c r="BU50" s="76"/>
      <c r="BV50" s="85">
        <f t="shared" si="9"/>
        <v>52000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423000</v>
      </c>
      <c r="BS51" s="78">
        <f>BS49+BS50</f>
        <v>0</v>
      </c>
      <c r="BT51" s="77">
        <f>BT49+BT50</f>
        <v>0</v>
      </c>
      <c r="BU51" s="85"/>
      <c r="BV51" s="85">
        <f>BV49+BV50</f>
        <v>423000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598262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61027</v>
      </c>
      <c r="K53" s="86">
        <f t="shared" si="11"/>
        <v>0</v>
      </c>
      <c r="L53" s="86">
        <f t="shared" si="11"/>
        <v>0</v>
      </c>
      <c r="M53" s="86">
        <f t="shared" si="11"/>
        <v>269930</v>
      </c>
      <c r="N53" s="86">
        <f t="shared" si="11"/>
        <v>0</v>
      </c>
      <c r="O53" s="86">
        <f t="shared" si="11"/>
        <v>0</v>
      </c>
      <c r="P53" s="86">
        <f t="shared" si="11"/>
        <v>15400</v>
      </c>
      <c r="Q53" s="86">
        <f t="shared" si="11"/>
        <v>0</v>
      </c>
      <c r="R53" s="86">
        <f t="shared" si="11"/>
        <v>0</v>
      </c>
      <c r="S53" s="86">
        <f t="shared" si="11"/>
        <v>31700</v>
      </c>
      <c r="T53" s="86">
        <f t="shared" si="11"/>
        <v>0</v>
      </c>
      <c r="U53" s="86">
        <f t="shared" si="11"/>
        <v>0</v>
      </c>
      <c r="V53" s="86">
        <f t="shared" si="11"/>
        <v>600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340440</v>
      </c>
      <c r="AC53" s="86">
        <f t="shared" si="11"/>
        <v>0</v>
      </c>
      <c r="AD53" s="86">
        <f t="shared" si="11"/>
        <v>0</v>
      </c>
      <c r="AE53" s="86">
        <f t="shared" si="11"/>
        <v>256830</v>
      </c>
      <c r="AF53" s="86">
        <f t="shared" si="11"/>
        <v>0</v>
      </c>
      <c r="AG53" s="86">
        <f t="shared" si="11"/>
        <v>0</v>
      </c>
      <c r="AH53" s="86">
        <f t="shared" si="11"/>
        <v>1120</v>
      </c>
      <c r="AI53" s="86">
        <f t="shared" si="11"/>
        <v>0</v>
      </c>
      <c r="AJ53" s="86">
        <f t="shared" si="11"/>
        <v>0</v>
      </c>
      <c r="AK53" s="86">
        <f t="shared" si="11"/>
        <v>199450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12940</v>
      </c>
      <c r="AR53" s="86">
        <f t="shared" si="11"/>
        <v>0</v>
      </c>
      <c r="AS53" s="86">
        <f t="shared" si="11"/>
        <v>0</v>
      </c>
      <c r="AT53" s="86">
        <f t="shared" si="11"/>
        <v>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43008</v>
      </c>
      <c r="BJ53" s="86">
        <f t="shared" si="11"/>
        <v>0</v>
      </c>
      <c r="BK53" s="86">
        <f t="shared" si="11"/>
        <v>0</v>
      </c>
      <c r="BL53" s="86">
        <f t="shared" si="11"/>
        <v>33951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423000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2288158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2021-06-01T07:56:17Z</dcterms:modified>
  <cp:category/>
  <cp:version/>
  <cp:contentType/>
  <cp:contentStatus/>
</cp:coreProperties>
</file>