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<sst xmlns="http://schemas.openxmlformats.org/spreadsheetml/2006/main" count="870" uniqueCount="151">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</sst>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12098.68</v>
      </c>
      <c r="E5" s="38"/>
    </row>
    <row r="6" spans="2:5" ht="15">
      <c r="B6" s="8"/>
      <c r="C6" s="5" t="s">
        <v>5</v>
      </c>
      <c r="D6" s="39">
        <v>25186.3</v>
      </c>
      <c r="E6" s="40"/>
    </row>
    <row r="7" spans="2:5" ht="15">
      <c r="B7" s="8"/>
      <c r="C7" s="5" t="s">
        <v>6</v>
      </c>
      <c r="D7" s="39">
        <v>-3.637978807091713E-12</v>
      </c>
      <c r="E7" s="40"/>
    </row>
    <row r="8" spans="2:5" ht="15.75" thickBot="1">
      <c r="B8" s="9"/>
      <c r="C8" s="6" t="s">
        <v>7</v>
      </c>
      <c r="D8" s="41"/>
      <c r="E8" s="42">
        <v>358029.94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813831</v>
      </c>
      <c r="E10" s="45">
        <v>1242908.32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191676.95</v>
      </c>
      <c r="E14" s="45">
        <v>197402.17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1005507.95</v>
      </c>
      <c r="E16" s="51">
        <f>E10+E11+E12+E13+E14+E15</f>
        <v>1440310.49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71152.86</v>
      </c>
      <c r="E18" s="45">
        <v>85009.3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180</v>
      </c>
      <c r="E21" s="45">
        <v>480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71332.86</v>
      </c>
      <c r="E23" s="51">
        <f>E18+E19+E20+E21+E22</f>
        <v>85489.3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126333.58</v>
      </c>
      <c r="E25" s="45">
        <v>151940.56999999998</v>
      </c>
    </row>
    <row r="26" spans="2:5" ht="15">
      <c r="B26" s="13">
        <v>30200</v>
      </c>
      <c r="C26" s="54" t="s">
        <v>28</v>
      </c>
      <c r="D26" s="39">
        <v>20250</v>
      </c>
      <c r="E26" s="45">
        <v>60142.95</v>
      </c>
    </row>
    <row r="27" spans="2:5" ht="15">
      <c r="B27" s="13">
        <v>30300</v>
      </c>
      <c r="C27" s="54" t="s">
        <v>29</v>
      </c>
      <c r="D27" s="39">
        <v>200</v>
      </c>
      <c r="E27" s="45">
        <v>200</v>
      </c>
    </row>
    <row r="28" spans="2:5" ht="15">
      <c r="B28" s="13">
        <v>30400</v>
      </c>
      <c r="C28" s="54" t="s">
        <v>30</v>
      </c>
      <c r="D28" s="49">
        <v>2000</v>
      </c>
      <c r="E28" s="45">
        <v>2000</v>
      </c>
    </row>
    <row r="29" spans="2:5" ht="15">
      <c r="B29" s="13">
        <v>30500</v>
      </c>
      <c r="C29" s="54" t="s">
        <v>31</v>
      </c>
      <c r="D29" s="60">
        <v>22000</v>
      </c>
      <c r="E29" s="50">
        <v>28207.71</v>
      </c>
    </row>
    <row r="30" spans="2:5" ht="15.75" thickBot="1">
      <c r="B30" s="16">
        <v>30000</v>
      </c>
      <c r="C30" s="15" t="s">
        <v>32</v>
      </c>
      <c r="D30" s="48">
        <f>D25+D26+D27+D28+D29</f>
        <v>170783.58000000002</v>
      </c>
      <c r="E30" s="51">
        <f>E25+E26+E27+E28+E29</f>
        <v>242491.22999999995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75000</v>
      </c>
      <c r="E33" s="59">
        <v>159800</v>
      </c>
    </row>
    <row r="34" spans="2:5" ht="15">
      <c r="B34" s="13">
        <v>40300</v>
      </c>
      <c r="C34" s="54" t="s">
        <v>37</v>
      </c>
      <c r="D34" s="61">
        <v>285000</v>
      </c>
      <c r="E34" s="45">
        <v>335297.16000000003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77039.33</v>
      </c>
      <c r="E36" s="50">
        <v>100934.78</v>
      </c>
    </row>
    <row r="37" spans="2:5" ht="15.75" thickBot="1">
      <c r="B37" s="16">
        <v>40000</v>
      </c>
      <c r="C37" s="15" t="s">
        <v>40</v>
      </c>
      <c r="D37" s="48">
        <f>D32+D33+D34+D35+D36</f>
        <v>437039.33</v>
      </c>
      <c r="E37" s="51">
        <f>E32+E33+E34+E35+E36</f>
        <v>596031.9400000001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242582</v>
      </c>
      <c r="E54" s="45">
        <v>283644.2</v>
      </c>
    </row>
    <row r="55" spans="2:5" ht="15">
      <c r="B55" s="13">
        <v>90200</v>
      </c>
      <c r="C55" s="54" t="s">
        <v>62</v>
      </c>
      <c r="D55" s="61">
        <v>28000</v>
      </c>
      <c r="E55" s="62">
        <v>29048.61</v>
      </c>
    </row>
    <row r="56" spans="2:5" ht="15.75" thickBot="1">
      <c r="B56" s="16">
        <v>90000</v>
      </c>
      <c r="C56" s="15" t="s">
        <v>63</v>
      </c>
      <c r="D56" s="48">
        <f>D54+D55</f>
        <v>270582</v>
      </c>
      <c r="E56" s="51">
        <f>E54+E55</f>
        <v>312692.81</v>
      </c>
    </row>
    <row r="57" spans="2:5" ht="16.5" thickBot="1" thickTop="1">
      <c r="B57" s="109" t="s">
        <v>64</v>
      </c>
      <c r="C57" s="110"/>
      <c r="D57" s="52">
        <f>D16+D23+D30+D37+D43+D49+D52+D56</f>
        <v>1955245.7200000002</v>
      </c>
      <c r="E57" s="55">
        <f>E16+E23+E30+E37+E43+E49+E52+E56</f>
        <v>2677015.77</v>
      </c>
    </row>
    <row r="58" spans="2:5" ht="16.5" thickBot="1" thickTop="1">
      <c r="B58" s="109" t="s">
        <v>65</v>
      </c>
      <c r="C58" s="110"/>
      <c r="D58" s="52">
        <f>D57+D5+D6+D7+D8</f>
        <v>1992530.7000000002</v>
      </c>
      <c r="E58" s="55">
        <f>E57+E5+E6+E7+E8</f>
        <v>3035045.71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815000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191676.95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1006676.95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67444.62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180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67624.62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126333.58</v>
      </c>
      <c r="E25" s="45"/>
    </row>
    <row r="26" spans="2:5" ht="15">
      <c r="B26" s="13">
        <v>30200</v>
      </c>
      <c r="C26" s="54" t="s">
        <v>28</v>
      </c>
      <c r="D26" s="39">
        <v>18250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2000</v>
      </c>
      <c r="E28" s="45"/>
    </row>
    <row r="29" spans="2:5" ht="15">
      <c r="B29" s="13">
        <v>30500</v>
      </c>
      <c r="C29" s="54" t="s">
        <v>31</v>
      </c>
      <c r="D29" s="60">
        <v>15000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161783.58000000002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380000</v>
      </c>
      <c r="E33" s="59"/>
    </row>
    <row r="34" spans="2:5" ht="15">
      <c r="B34" s="13">
        <v>40300</v>
      </c>
      <c r="C34" s="54" t="s">
        <v>37</v>
      </c>
      <c r="D34" s="61">
        <v>55000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43317.3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478317.3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242582</v>
      </c>
      <c r="E54" s="45"/>
    </row>
    <row r="55" spans="2:5" ht="15">
      <c r="B55" s="13">
        <v>90200</v>
      </c>
      <c r="C55" s="54" t="s">
        <v>62</v>
      </c>
      <c r="D55" s="61">
        <v>28000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270582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1984984.45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1984984.45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815000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191676.95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1006676.95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72143.94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180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72323.94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126333.58</v>
      </c>
      <c r="E25" s="45"/>
    </row>
    <row r="26" spans="2:5" ht="15">
      <c r="B26" s="13">
        <v>30200</v>
      </c>
      <c r="C26" s="54" t="s">
        <v>28</v>
      </c>
      <c r="D26" s="39">
        <v>18250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2000</v>
      </c>
      <c r="E28" s="45"/>
    </row>
    <row r="29" spans="2:5" ht="15">
      <c r="B29" s="13">
        <v>30500</v>
      </c>
      <c r="C29" s="54" t="s">
        <v>31</v>
      </c>
      <c r="D29" s="60">
        <v>15000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161783.58000000002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50000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43317.3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93317.3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242582</v>
      </c>
      <c r="E54" s="45"/>
    </row>
    <row r="55" spans="2:5" ht="15">
      <c r="B55" s="13">
        <v>90200</v>
      </c>
      <c r="C55" s="54" t="s">
        <v>62</v>
      </c>
      <c r="D55" s="61">
        <v>28000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270582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1604683.77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1604683.77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207252.93</v>
      </c>
      <c r="E10" s="89">
        <v>0</v>
      </c>
      <c r="F10" s="90">
        <v>215703.86999999997</v>
      </c>
      <c r="G10" s="88"/>
      <c r="H10" s="89"/>
      <c r="I10" s="90"/>
      <c r="J10" s="97">
        <v>34700</v>
      </c>
      <c r="K10" s="89">
        <v>0</v>
      </c>
      <c r="L10" s="101">
        <v>34950.08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241952.93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250653.94999999995</v>
      </c>
    </row>
    <row r="11" spans="2:76" ht="15">
      <c r="B11" s="13">
        <v>102</v>
      </c>
      <c r="C11" s="25" t="s">
        <v>92</v>
      </c>
      <c r="D11" s="88">
        <v>19771.55</v>
      </c>
      <c r="E11" s="89">
        <v>0</v>
      </c>
      <c r="F11" s="90">
        <v>20474.97</v>
      </c>
      <c r="G11" s="88"/>
      <c r="H11" s="89"/>
      <c r="I11" s="90"/>
      <c r="J11" s="97">
        <v>2500</v>
      </c>
      <c r="K11" s="89">
        <v>0</v>
      </c>
      <c r="L11" s="101">
        <v>2508.84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1000</v>
      </c>
      <c r="AF11" s="89">
        <v>0</v>
      </c>
      <c r="AG11" s="90">
        <v>1836.13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23271.55</v>
      </c>
      <c r="BW11" s="77">
        <f t="shared" si="1"/>
        <v>0</v>
      </c>
      <c r="BX11" s="79">
        <f t="shared" si="2"/>
        <v>24819.940000000002</v>
      </c>
    </row>
    <row r="12" spans="2:76" ht="15">
      <c r="B12" s="13">
        <v>103</v>
      </c>
      <c r="C12" s="25" t="s">
        <v>93</v>
      </c>
      <c r="D12" s="88">
        <v>196070.19999999998</v>
      </c>
      <c r="E12" s="89">
        <v>0</v>
      </c>
      <c r="F12" s="90">
        <v>351604.4900000001</v>
      </c>
      <c r="G12" s="88"/>
      <c r="H12" s="89"/>
      <c r="I12" s="90"/>
      <c r="J12" s="97">
        <v>1200</v>
      </c>
      <c r="K12" s="89">
        <v>0</v>
      </c>
      <c r="L12" s="101">
        <v>2200.05</v>
      </c>
      <c r="M12" s="91">
        <v>109000</v>
      </c>
      <c r="N12" s="89">
        <v>0</v>
      </c>
      <c r="O12" s="90">
        <v>144508.18</v>
      </c>
      <c r="P12" s="91">
        <v>5000</v>
      </c>
      <c r="Q12" s="89">
        <v>0</v>
      </c>
      <c r="R12" s="90">
        <v>5860</v>
      </c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>
        <v>0</v>
      </c>
      <c r="AB12" s="91">
        <v>214000</v>
      </c>
      <c r="AC12" s="89">
        <v>0</v>
      </c>
      <c r="AD12" s="90">
        <v>242797.6</v>
      </c>
      <c r="AE12" s="91">
        <v>73290.93</v>
      </c>
      <c r="AF12" s="89">
        <v>0</v>
      </c>
      <c r="AG12" s="90">
        <v>90291.28</v>
      </c>
      <c r="AH12" s="91">
        <v>3500</v>
      </c>
      <c r="AI12" s="89">
        <v>0</v>
      </c>
      <c r="AJ12" s="90">
        <v>6981.68</v>
      </c>
      <c r="AK12" s="91">
        <v>9960.39</v>
      </c>
      <c r="AL12" s="89">
        <v>0</v>
      </c>
      <c r="AM12" s="90">
        <v>14299.529999999999</v>
      </c>
      <c r="AN12" s="91">
        <v>4000</v>
      </c>
      <c r="AO12" s="89">
        <v>0</v>
      </c>
      <c r="AP12" s="90">
        <v>6265.16</v>
      </c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616021.5199999999</v>
      </c>
      <c r="BW12" s="77">
        <f t="shared" si="1"/>
        <v>0</v>
      </c>
      <c r="BX12" s="79">
        <f t="shared" si="2"/>
        <v>864807.9700000002</v>
      </c>
    </row>
    <row r="13" spans="2:76" ht="15">
      <c r="B13" s="13">
        <v>104</v>
      </c>
      <c r="C13" s="25" t="s">
        <v>19</v>
      </c>
      <c r="D13" s="88">
        <v>35855.55</v>
      </c>
      <c r="E13" s="89">
        <v>0</v>
      </c>
      <c r="F13" s="90">
        <v>70510.15</v>
      </c>
      <c r="G13" s="88"/>
      <c r="H13" s="89"/>
      <c r="I13" s="90"/>
      <c r="J13" s="97">
        <v>2000</v>
      </c>
      <c r="K13" s="89">
        <v>0</v>
      </c>
      <c r="L13" s="101">
        <v>4293.32</v>
      </c>
      <c r="M13" s="91">
        <v>9000</v>
      </c>
      <c r="N13" s="89">
        <v>0</v>
      </c>
      <c r="O13" s="90">
        <v>22886.130000000005</v>
      </c>
      <c r="P13" s="91">
        <v>400</v>
      </c>
      <c r="Q13" s="89">
        <v>0</v>
      </c>
      <c r="R13" s="90">
        <v>600</v>
      </c>
      <c r="S13" s="91">
        <v>2200</v>
      </c>
      <c r="T13" s="89">
        <v>0</v>
      </c>
      <c r="U13" s="90">
        <v>6452.81</v>
      </c>
      <c r="V13" s="91">
        <v>2500</v>
      </c>
      <c r="W13" s="89">
        <v>0</v>
      </c>
      <c r="X13" s="90">
        <v>5800</v>
      </c>
      <c r="Y13" s="91"/>
      <c r="Z13" s="89"/>
      <c r="AA13" s="90"/>
      <c r="AB13" s="91">
        <v>5500</v>
      </c>
      <c r="AC13" s="89">
        <v>0</v>
      </c>
      <c r="AD13" s="90">
        <v>8039.5</v>
      </c>
      <c r="AE13" s="91"/>
      <c r="AF13" s="89"/>
      <c r="AG13" s="90"/>
      <c r="AH13" s="91"/>
      <c r="AI13" s="89"/>
      <c r="AJ13" s="90"/>
      <c r="AK13" s="91">
        <v>64600</v>
      </c>
      <c r="AL13" s="89">
        <v>0</v>
      </c>
      <c r="AM13" s="90">
        <v>73229.12</v>
      </c>
      <c r="AN13" s="91">
        <v>5492.8</v>
      </c>
      <c r="AO13" s="89">
        <v>0</v>
      </c>
      <c r="AP13" s="90">
        <v>9042.84</v>
      </c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127548.35</v>
      </c>
      <c r="BW13" s="77">
        <f t="shared" si="1"/>
        <v>0</v>
      </c>
      <c r="BX13" s="79">
        <f t="shared" si="2"/>
        <v>200853.87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41884.59</v>
      </c>
      <c r="BM16" s="89">
        <v>0</v>
      </c>
      <c r="BN16" s="90">
        <v>41884.59</v>
      </c>
      <c r="BO16" s="91"/>
      <c r="BP16" s="89"/>
      <c r="BQ16" s="90"/>
      <c r="BR16" s="97"/>
      <c r="BS16" s="89"/>
      <c r="BT16" s="101"/>
      <c r="BU16" s="76"/>
      <c r="BV16" s="85">
        <f t="shared" si="0"/>
        <v>41884.59</v>
      </c>
      <c r="BW16" s="77">
        <f t="shared" si="1"/>
        <v>0</v>
      </c>
      <c r="BX16" s="79">
        <f t="shared" si="2"/>
        <v>41884.59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1407.8</v>
      </c>
      <c r="E18" s="89">
        <v>0</v>
      </c>
      <c r="F18" s="90">
        <v>26433.41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1407.8</v>
      </c>
      <c r="BW18" s="77">
        <f t="shared" si="1"/>
        <v>0</v>
      </c>
      <c r="BX18" s="79">
        <f t="shared" si="2"/>
        <v>26433.41</v>
      </c>
    </row>
    <row r="19" spans="2:76" ht="15">
      <c r="B19" s="13">
        <v>110</v>
      </c>
      <c r="C19" s="25" t="s">
        <v>98</v>
      </c>
      <c r="D19" s="88">
        <v>43440</v>
      </c>
      <c r="E19" s="89">
        <v>0</v>
      </c>
      <c r="F19" s="90">
        <v>53009.75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>
        <v>15000</v>
      </c>
      <c r="AC19" s="89">
        <v>0</v>
      </c>
      <c r="AD19" s="101">
        <v>25825.8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89131.93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147571.93</v>
      </c>
      <c r="BW19" s="77">
        <f t="shared" si="1"/>
        <v>0</v>
      </c>
      <c r="BX19" s="79">
        <f t="shared" si="2"/>
        <v>78835.55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503798.0299999999</v>
      </c>
      <c r="E20" s="78">
        <f t="shared" si="3"/>
        <v>0</v>
      </c>
      <c r="F20" s="79">
        <f t="shared" si="3"/>
        <v>737736.6400000001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40400</v>
      </c>
      <c r="K20" s="78">
        <f t="shared" si="3"/>
        <v>0</v>
      </c>
      <c r="L20" s="77">
        <f t="shared" si="3"/>
        <v>43952.29</v>
      </c>
      <c r="M20" s="98">
        <f t="shared" si="3"/>
        <v>118000</v>
      </c>
      <c r="N20" s="78">
        <f t="shared" si="3"/>
        <v>0</v>
      </c>
      <c r="O20" s="77">
        <f t="shared" si="3"/>
        <v>167394.31</v>
      </c>
      <c r="P20" s="98">
        <f t="shared" si="3"/>
        <v>5400</v>
      </c>
      <c r="Q20" s="78">
        <f t="shared" si="3"/>
        <v>0</v>
      </c>
      <c r="R20" s="77">
        <f t="shared" si="3"/>
        <v>6460</v>
      </c>
      <c r="S20" s="98">
        <f t="shared" si="3"/>
        <v>2200</v>
      </c>
      <c r="T20" s="78">
        <f t="shared" si="3"/>
        <v>0</v>
      </c>
      <c r="U20" s="77">
        <f t="shared" si="3"/>
        <v>6452.81</v>
      </c>
      <c r="V20" s="98">
        <f t="shared" si="3"/>
        <v>2500</v>
      </c>
      <c r="W20" s="78">
        <f t="shared" si="3"/>
        <v>0</v>
      </c>
      <c r="X20" s="77">
        <f t="shared" si="3"/>
        <v>5800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234500</v>
      </c>
      <c r="AC20" s="78">
        <f t="shared" si="3"/>
        <v>0</v>
      </c>
      <c r="AD20" s="77">
        <f t="shared" si="3"/>
        <v>276662.9</v>
      </c>
      <c r="AE20" s="98">
        <f t="shared" si="3"/>
        <v>74290.93</v>
      </c>
      <c r="AF20" s="78">
        <f t="shared" si="3"/>
        <v>0</v>
      </c>
      <c r="AG20" s="77">
        <f t="shared" si="3"/>
        <v>92127.41</v>
      </c>
      <c r="AH20" s="98">
        <f t="shared" si="3"/>
        <v>3500</v>
      </c>
      <c r="AI20" s="78">
        <f t="shared" si="3"/>
        <v>0</v>
      </c>
      <c r="AJ20" s="77">
        <f t="shared" si="3"/>
        <v>6981.68</v>
      </c>
      <c r="AK20" s="98">
        <f t="shared" si="3"/>
        <v>74560.39</v>
      </c>
      <c r="AL20" s="78">
        <f t="shared" si="3"/>
        <v>0</v>
      </c>
      <c r="AM20" s="77">
        <f t="shared" si="3"/>
        <v>87528.65</v>
      </c>
      <c r="AN20" s="98">
        <f t="shared" si="3"/>
        <v>9492.8</v>
      </c>
      <c r="AO20" s="78">
        <f t="shared" si="3"/>
        <v>0</v>
      </c>
      <c r="AP20" s="77">
        <f t="shared" si="3"/>
        <v>15308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89131.93</v>
      </c>
      <c r="BJ20" s="78">
        <f t="shared" si="3"/>
        <v>0</v>
      </c>
      <c r="BK20" s="77">
        <f t="shared" si="3"/>
        <v>0</v>
      </c>
      <c r="BL20" s="98">
        <f t="shared" si="3"/>
        <v>41884.59</v>
      </c>
      <c r="BM20" s="78">
        <f t="shared" si="3"/>
        <v>0</v>
      </c>
      <c r="BN20" s="77">
        <f t="shared" si="3"/>
        <v>41884.59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1199658.67</v>
      </c>
      <c r="BW20" s="77">
        <f>BW10+BW11+BW12+BW13+BW14+BW15+BW16+BW17+BW18+BW19</f>
        <v>0</v>
      </c>
      <c r="BX20" s="95">
        <f>BX10+BX11+BX12+BX13+BX14+BX15+BX16+BX17+BX18+BX19</f>
        <v>1488289.28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>
        <v>7540.04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500</v>
      </c>
      <c r="Q24" s="89">
        <v>0</v>
      </c>
      <c r="R24" s="101">
        <v>1500</v>
      </c>
      <c r="S24" s="97">
        <v>0</v>
      </c>
      <c r="T24" s="89">
        <v>0</v>
      </c>
      <c r="U24" s="101">
        <v>700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/>
      <c r="AC24" s="89"/>
      <c r="AD24" s="101"/>
      <c r="AE24" s="97">
        <v>19422.03</v>
      </c>
      <c r="AF24" s="89">
        <v>0</v>
      </c>
      <c r="AG24" s="101">
        <v>24892.54</v>
      </c>
      <c r="AH24" s="97"/>
      <c r="AI24" s="89"/>
      <c r="AJ24" s="101"/>
      <c r="AK24" s="97">
        <v>5317.3</v>
      </c>
      <c r="AL24" s="89">
        <v>0</v>
      </c>
      <c r="AM24" s="101">
        <v>5317.3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30239.329999999998</v>
      </c>
      <c r="BW24" s="77">
        <f t="shared" si="4"/>
        <v>0</v>
      </c>
      <c r="BX24" s="79">
        <f t="shared" si="4"/>
        <v>39949.880000000005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487.28</v>
      </c>
      <c r="AH25" s="97"/>
      <c r="AI25" s="89"/>
      <c r="AJ25" s="101"/>
      <c r="AK25" s="97">
        <v>0</v>
      </c>
      <c r="AL25" s="89">
        <v>0</v>
      </c>
      <c r="AM25" s="101">
        <v>20000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20487.28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10000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10000</v>
      </c>
    </row>
    <row r="27" spans="2:76" ht="15">
      <c r="B27" s="13">
        <v>205</v>
      </c>
      <c r="C27" s="25" t="s">
        <v>107</v>
      </c>
      <c r="D27" s="88">
        <v>146986.3</v>
      </c>
      <c r="E27" s="89">
        <v>0</v>
      </c>
      <c r="F27" s="90">
        <v>181782</v>
      </c>
      <c r="G27" s="88"/>
      <c r="H27" s="89"/>
      <c r="I27" s="90"/>
      <c r="J27" s="97">
        <v>0</v>
      </c>
      <c r="K27" s="89">
        <v>0</v>
      </c>
      <c r="L27" s="101">
        <v>0</v>
      </c>
      <c r="M27" s="97">
        <v>0</v>
      </c>
      <c r="N27" s="89">
        <v>0</v>
      </c>
      <c r="O27" s="101">
        <v>688.58</v>
      </c>
      <c r="P27" s="97"/>
      <c r="Q27" s="89"/>
      <c r="R27" s="101"/>
      <c r="S27" s="97">
        <v>0</v>
      </c>
      <c r="T27" s="89">
        <v>0</v>
      </c>
      <c r="U27" s="101">
        <v>9195.36</v>
      </c>
      <c r="V27" s="97"/>
      <c r="W27" s="89"/>
      <c r="X27" s="101"/>
      <c r="Y27" s="97">
        <v>275000</v>
      </c>
      <c r="Z27" s="89">
        <v>0</v>
      </c>
      <c r="AA27" s="101">
        <v>283537.84</v>
      </c>
      <c r="AB27" s="97">
        <v>0</v>
      </c>
      <c r="AC27" s="89">
        <v>0</v>
      </c>
      <c r="AD27" s="101">
        <v>512.4599999999999</v>
      </c>
      <c r="AE27" s="97">
        <v>10000</v>
      </c>
      <c r="AF27" s="89">
        <v>0</v>
      </c>
      <c r="AG27" s="101">
        <v>10000.02</v>
      </c>
      <c r="AH27" s="97">
        <v>0</v>
      </c>
      <c r="AI27" s="89">
        <v>0</v>
      </c>
      <c r="AJ27" s="101">
        <v>3333.04</v>
      </c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431986.3</v>
      </c>
      <c r="BW27" s="77">
        <f t="shared" si="4"/>
        <v>0</v>
      </c>
      <c r="BX27" s="79">
        <f t="shared" si="4"/>
        <v>489049.30000000005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151986.3</v>
      </c>
      <c r="E28" s="78">
        <f t="shared" si="5"/>
        <v>0</v>
      </c>
      <c r="F28" s="79">
        <f t="shared" si="5"/>
        <v>199322.04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688.58</v>
      </c>
      <c r="P28" s="98">
        <f t="shared" si="5"/>
        <v>500</v>
      </c>
      <c r="Q28" s="78">
        <f t="shared" si="5"/>
        <v>0</v>
      </c>
      <c r="R28" s="77">
        <f t="shared" si="5"/>
        <v>1500</v>
      </c>
      <c r="S28" s="98">
        <f t="shared" si="5"/>
        <v>0</v>
      </c>
      <c r="T28" s="78">
        <f t="shared" si="5"/>
        <v>0</v>
      </c>
      <c r="U28" s="77">
        <f t="shared" si="5"/>
        <v>9895.36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275000</v>
      </c>
      <c r="Z28" s="78">
        <f t="shared" si="5"/>
        <v>0</v>
      </c>
      <c r="AA28" s="77">
        <f t="shared" si="5"/>
        <v>283537.84</v>
      </c>
      <c r="AB28" s="98">
        <f t="shared" si="5"/>
        <v>0</v>
      </c>
      <c r="AC28" s="78">
        <f t="shared" si="5"/>
        <v>0</v>
      </c>
      <c r="AD28" s="77">
        <f t="shared" si="5"/>
        <v>512.4599999999999</v>
      </c>
      <c r="AE28" s="98">
        <f t="shared" si="5"/>
        <v>29422.03</v>
      </c>
      <c r="AF28" s="78">
        <f t="shared" si="5"/>
        <v>0</v>
      </c>
      <c r="AG28" s="77">
        <f t="shared" si="5"/>
        <v>35379.84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3333.04</v>
      </c>
      <c r="AK28" s="98">
        <f t="shared" si="6"/>
        <v>5317.3</v>
      </c>
      <c r="AL28" s="78">
        <f t="shared" si="6"/>
        <v>0</v>
      </c>
      <c r="AM28" s="77">
        <f t="shared" si="6"/>
        <v>25317.3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462225.63</v>
      </c>
      <c r="BW28" s="77">
        <f>BW23+BW24+BW25+BW26+BW27</f>
        <v>0</v>
      </c>
      <c r="BX28" s="95">
        <f>BX23+BX24+BX25+BX26+BX27</f>
        <v>559486.4600000001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60064.4</v>
      </c>
      <c r="BM40" s="89">
        <v>0</v>
      </c>
      <c r="BN40" s="101">
        <v>60064.4</v>
      </c>
      <c r="BO40" s="97"/>
      <c r="BP40" s="89"/>
      <c r="BQ40" s="101"/>
      <c r="BR40" s="97"/>
      <c r="BS40" s="89"/>
      <c r="BT40" s="101"/>
      <c r="BU40" s="76"/>
      <c r="BV40" s="85">
        <f t="shared" si="10"/>
        <v>60064.4</v>
      </c>
      <c r="BW40" s="77">
        <f t="shared" si="10"/>
        <v>0</v>
      </c>
      <c r="BX40" s="79">
        <f t="shared" si="10"/>
        <v>60064.4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60064.4</v>
      </c>
      <c r="BM42" s="78">
        <f t="shared" si="12"/>
        <v>0</v>
      </c>
      <c r="BN42" s="77">
        <f t="shared" si="12"/>
        <v>60064.4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60064.4</v>
      </c>
      <c r="BW42" s="77">
        <f>BW38+BW39+BW40+BW41</f>
        <v>0</v>
      </c>
      <c r="BX42" s="95">
        <f>BX38+BX39+BX40+BX41</f>
        <v>60064.4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242582</v>
      </c>
      <c r="BS49" s="89">
        <v>0</v>
      </c>
      <c r="BT49" s="101">
        <v>289145.1</v>
      </c>
      <c r="BU49" s="76"/>
      <c r="BV49" s="85">
        <f aca="true" t="shared" si="15" ref="BV49:BX50">D49+G49+J49+M49+P49+S49+V49+Y49+AB49+AE49+AH49+AK49+AN49+AQ49+AT49+AW49+AZ49+BC49+BF49+BI49+BL49+BO49+BR49</f>
        <v>242582</v>
      </c>
      <c r="BW49" s="77">
        <f t="shared" si="15"/>
        <v>0</v>
      </c>
      <c r="BX49" s="79">
        <f t="shared" si="15"/>
        <v>289145.1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28000</v>
      </c>
      <c r="BS50" s="89">
        <v>0</v>
      </c>
      <c r="BT50" s="101">
        <v>28792.75</v>
      </c>
      <c r="BU50" s="76"/>
      <c r="BV50" s="85">
        <f t="shared" si="15"/>
        <v>28000</v>
      </c>
      <c r="BW50" s="77">
        <f t="shared" si="15"/>
        <v>0</v>
      </c>
      <c r="BX50" s="79">
        <f t="shared" si="15"/>
        <v>28792.75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270582</v>
      </c>
      <c r="BS51" s="78">
        <f>BS49+BS50</f>
        <v>0</v>
      </c>
      <c r="BT51" s="77">
        <f>BT49+BT50</f>
        <v>317937.85</v>
      </c>
      <c r="BU51" s="85"/>
      <c r="BV51" s="85">
        <f>BV49+BV50</f>
        <v>270582</v>
      </c>
      <c r="BW51" s="77">
        <f>BW49+BW50</f>
        <v>0</v>
      </c>
      <c r="BX51" s="95">
        <f>BX49+BX50</f>
        <v>317937.85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655784.3299999998</v>
      </c>
      <c r="E53" s="86">
        <f t="shared" si="18"/>
        <v>0</v>
      </c>
      <c r="F53" s="86">
        <f t="shared" si="18"/>
        <v>937058.6800000002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40400</v>
      </c>
      <c r="K53" s="86">
        <f t="shared" si="18"/>
        <v>0</v>
      </c>
      <c r="L53" s="86">
        <f t="shared" si="18"/>
        <v>43952.29</v>
      </c>
      <c r="M53" s="86">
        <f t="shared" si="18"/>
        <v>118000</v>
      </c>
      <c r="N53" s="86">
        <f t="shared" si="18"/>
        <v>0</v>
      </c>
      <c r="O53" s="86">
        <f t="shared" si="18"/>
        <v>168082.88999999998</v>
      </c>
      <c r="P53" s="86">
        <f t="shared" si="18"/>
        <v>5900</v>
      </c>
      <c r="Q53" s="86">
        <f t="shared" si="18"/>
        <v>0</v>
      </c>
      <c r="R53" s="86">
        <f t="shared" si="18"/>
        <v>7960</v>
      </c>
      <c r="S53" s="86">
        <f t="shared" si="18"/>
        <v>2200</v>
      </c>
      <c r="T53" s="86">
        <f t="shared" si="18"/>
        <v>0</v>
      </c>
      <c r="U53" s="86">
        <f t="shared" si="18"/>
        <v>16348.170000000002</v>
      </c>
      <c r="V53" s="86">
        <f t="shared" si="18"/>
        <v>2500</v>
      </c>
      <c r="W53" s="86">
        <f t="shared" si="18"/>
        <v>0</v>
      </c>
      <c r="X53" s="86">
        <f t="shared" si="18"/>
        <v>5800</v>
      </c>
      <c r="Y53" s="86">
        <f t="shared" si="18"/>
        <v>275000</v>
      </c>
      <c r="Z53" s="86">
        <f t="shared" si="18"/>
        <v>0</v>
      </c>
      <c r="AA53" s="86">
        <f t="shared" si="18"/>
        <v>283537.84</v>
      </c>
      <c r="AB53" s="86">
        <f t="shared" si="18"/>
        <v>234500</v>
      </c>
      <c r="AC53" s="86">
        <f t="shared" si="18"/>
        <v>0</v>
      </c>
      <c r="AD53" s="86">
        <f t="shared" si="18"/>
        <v>277175.36000000004</v>
      </c>
      <c r="AE53" s="86">
        <f t="shared" si="18"/>
        <v>103712.95999999999</v>
      </c>
      <c r="AF53" s="86">
        <f t="shared" si="18"/>
        <v>0</v>
      </c>
      <c r="AG53" s="86">
        <f t="shared" si="18"/>
        <v>127507.25</v>
      </c>
      <c r="AH53" s="86">
        <f t="shared" si="18"/>
        <v>3500</v>
      </c>
      <c r="AI53" s="86">
        <f t="shared" si="18"/>
        <v>0</v>
      </c>
      <c r="AJ53" s="86">
        <f aca="true" t="shared" si="19" ref="AJ53:BT53">AJ20+AJ28+AJ35+AJ42+AJ46+AJ51</f>
        <v>10314.720000000001</v>
      </c>
      <c r="AK53" s="86">
        <f t="shared" si="19"/>
        <v>79877.69</v>
      </c>
      <c r="AL53" s="86">
        <f t="shared" si="19"/>
        <v>0</v>
      </c>
      <c r="AM53" s="86">
        <f t="shared" si="19"/>
        <v>112845.95</v>
      </c>
      <c r="AN53" s="86">
        <f t="shared" si="19"/>
        <v>9492.8</v>
      </c>
      <c r="AO53" s="86">
        <f t="shared" si="19"/>
        <v>0</v>
      </c>
      <c r="AP53" s="86">
        <f t="shared" si="19"/>
        <v>15308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89131.93</v>
      </c>
      <c r="BJ53" s="86">
        <f t="shared" si="19"/>
        <v>0</v>
      </c>
      <c r="BK53" s="86">
        <f t="shared" si="19"/>
        <v>0</v>
      </c>
      <c r="BL53" s="86">
        <f t="shared" si="19"/>
        <v>101948.98999999999</v>
      </c>
      <c r="BM53" s="86">
        <f t="shared" si="19"/>
        <v>0</v>
      </c>
      <c r="BN53" s="86">
        <f t="shared" si="19"/>
        <v>101948.98999999999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270582</v>
      </c>
      <c r="BS53" s="86">
        <f t="shared" si="19"/>
        <v>0</v>
      </c>
      <c r="BT53" s="86">
        <f t="shared" si="19"/>
        <v>317937.85</v>
      </c>
      <c r="BU53" s="86">
        <f>BU8</f>
        <v>0</v>
      </c>
      <c r="BV53" s="102">
        <f>BV8+BV20+BV28+BV35+BV42+BV46+BV51</f>
        <v>1992530.6999999997</v>
      </c>
      <c r="BW53" s="87">
        <f>BW20+BW28+BW35+BW42+BW46+BW51</f>
        <v>0</v>
      </c>
      <c r="BX53" s="87">
        <f>BX20+BX28+BX35+BX42+BX46+BX51</f>
        <v>2425777.99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192938.25</v>
      </c>
      <c r="E10" s="89">
        <v>0</v>
      </c>
      <c r="F10" s="90"/>
      <c r="G10" s="88"/>
      <c r="H10" s="89"/>
      <c r="I10" s="90"/>
      <c r="J10" s="97">
        <v>34700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227638.25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21053.22</v>
      </c>
      <c r="E11" s="89">
        <v>0</v>
      </c>
      <c r="F11" s="90"/>
      <c r="G11" s="88"/>
      <c r="H11" s="89"/>
      <c r="I11" s="90"/>
      <c r="J11" s="97">
        <v>2500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24553.22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193097.07</v>
      </c>
      <c r="E12" s="89">
        <v>0</v>
      </c>
      <c r="F12" s="90"/>
      <c r="G12" s="88"/>
      <c r="H12" s="89"/>
      <c r="I12" s="90"/>
      <c r="J12" s="97">
        <v>1200</v>
      </c>
      <c r="K12" s="89">
        <v>0</v>
      </c>
      <c r="L12" s="101"/>
      <c r="M12" s="91">
        <v>109000</v>
      </c>
      <c r="N12" s="89">
        <v>0</v>
      </c>
      <c r="O12" s="90"/>
      <c r="P12" s="91">
        <v>500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215000</v>
      </c>
      <c r="AC12" s="89">
        <v>0</v>
      </c>
      <c r="AD12" s="90"/>
      <c r="AE12" s="91">
        <v>75838.65</v>
      </c>
      <c r="AF12" s="89">
        <v>0</v>
      </c>
      <c r="AG12" s="90"/>
      <c r="AH12" s="91">
        <v>4160</v>
      </c>
      <c r="AI12" s="89">
        <v>0</v>
      </c>
      <c r="AJ12" s="90"/>
      <c r="AK12" s="91">
        <v>9998.95</v>
      </c>
      <c r="AL12" s="89">
        <v>0</v>
      </c>
      <c r="AM12" s="90"/>
      <c r="AN12" s="91">
        <v>4000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612794.6699999999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35855.55</v>
      </c>
      <c r="E13" s="89">
        <v>0</v>
      </c>
      <c r="F13" s="90"/>
      <c r="G13" s="88"/>
      <c r="H13" s="89"/>
      <c r="I13" s="90"/>
      <c r="J13" s="97">
        <v>2000</v>
      </c>
      <c r="K13" s="89">
        <v>0</v>
      </c>
      <c r="L13" s="101"/>
      <c r="M13" s="91">
        <v>9000</v>
      </c>
      <c r="N13" s="89">
        <v>0</v>
      </c>
      <c r="O13" s="90"/>
      <c r="P13" s="91">
        <v>400</v>
      </c>
      <c r="Q13" s="89">
        <v>0</v>
      </c>
      <c r="R13" s="90"/>
      <c r="S13" s="91">
        <v>3200</v>
      </c>
      <c r="T13" s="89">
        <v>0</v>
      </c>
      <c r="U13" s="90"/>
      <c r="V13" s="91">
        <v>5500</v>
      </c>
      <c r="W13" s="89">
        <v>0</v>
      </c>
      <c r="X13" s="90"/>
      <c r="Y13" s="91"/>
      <c r="Z13" s="89"/>
      <c r="AA13" s="90"/>
      <c r="AB13" s="91">
        <v>5500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64400</v>
      </c>
      <c r="AL13" s="89">
        <v>0</v>
      </c>
      <c r="AM13" s="90"/>
      <c r="AN13" s="91">
        <v>5492.8</v>
      </c>
      <c r="AO13" s="89">
        <v>0</v>
      </c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131348.35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38950.020000000004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38950.020000000004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1457.77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1457.77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36000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15000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85347.14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136347.14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480401.86000000004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40400</v>
      </c>
      <c r="K20" s="78">
        <f t="shared" si="1"/>
        <v>0</v>
      </c>
      <c r="L20" s="77">
        <f t="shared" si="1"/>
        <v>0</v>
      </c>
      <c r="M20" s="98">
        <f t="shared" si="1"/>
        <v>118000</v>
      </c>
      <c r="N20" s="78">
        <f t="shared" si="1"/>
        <v>0</v>
      </c>
      <c r="O20" s="77">
        <f t="shared" si="1"/>
        <v>0</v>
      </c>
      <c r="P20" s="98">
        <f t="shared" si="1"/>
        <v>900</v>
      </c>
      <c r="Q20" s="78">
        <f t="shared" si="1"/>
        <v>0</v>
      </c>
      <c r="R20" s="77">
        <f t="shared" si="1"/>
        <v>0</v>
      </c>
      <c r="S20" s="98">
        <f t="shared" si="1"/>
        <v>3200</v>
      </c>
      <c r="T20" s="78">
        <f t="shared" si="1"/>
        <v>0</v>
      </c>
      <c r="U20" s="77">
        <f t="shared" si="1"/>
        <v>0</v>
      </c>
      <c r="V20" s="98">
        <f t="shared" si="1"/>
        <v>5500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235500</v>
      </c>
      <c r="AC20" s="78">
        <f t="shared" si="1"/>
        <v>0</v>
      </c>
      <c r="AD20" s="77">
        <f t="shared" si="1"/>
        <v>0</v>
      </c>
      <c r="AE20" s="98">
        <f t="shared" si="1"/>
        <v>76838.65</v>
      </c>
      <c r="AF20" s="78">
        <f t="shared" si="1"/>
        <v>0</v>
      </c>
      <c r="AG20" s="77">
        <f t="shared" si="1"/>
        <v>0</v>
      </c>
      <c r="AH20" s="98">
        <f t="shared" si="1"/>
        <v>4160</v>
      </c>
      <c r="AI20" s="78">
        <f t="shared" si="1"/>
        <v>0</v>
      </c>
      <c r="AJ20" s="77">
        <f t="shared" si="1"/>
        <v>0</v>
      </c>
      <c r="AK20" s="98">
        <f t="shared" si="1"/>
        <v>74398.95</v>
      </c>
      <c r="AL20" s="78">
        <f t="shared" si="1"/>
        <v>0</v>
      </c>
      <c r="AM20" s="77">
        <f t="shared" si="1"/>
        <v>0</v>
      </c>
      <c r="AN20" s="98">
        <f t="shared" si="1"/>
        <v>9492.8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85347.14</v>
      </c>
      <c r="BJ20" s="78">
        <f t="shared" si="1"/>
        <v>0</v>
      </c>
      <c r="BK20" s="77">
        <f t="shared" si="1"/>
        <v>0</v>
      </c>
      <c r="BL20" s="98">
        <f t="shared" si="1"/>
        <v>38950.020000000004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1173089.42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500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7317.3</v>
      </c>
      <c r="AF24" s="89">
        <v>0</v>
      </c>
      <c r="AG24" s="101"/>
      <c r="AH24" s="97"/>
      <c r="AI24" s="89"/>
      <c r="AJ24" s="101"/>
      <c r="AK24" s="97">
        <v>6000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16817.3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6500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450000</v>
      </c>
      <c r="Z27" s="89">
        <v>0</v>
      </c>
      <c r="AA27" s="101"/>
      <c r="AB27" s="97">
        <v>0</v>
      </c>
      <c r="AC27" s="89">
        <v>0</v>
      </c>
      <c r="AD27" s="101"/>
      <c r="AE27" s="97">
        <v>5000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461500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9500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500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450000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12317.3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6000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478317.3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62995.73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62995.73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62995.73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62995.73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242582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242582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28000</v>
      </c>
      <c r="BS50" s="89">
        <v>0</v>
      </c>
      <c r="BT50" s="101"/>
      <c r="BU50" s="76"/>
      <c r="BV50" s="85">
        <f t="shared" si="9"/>
        <v>28000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270582</v>
      </c>
      <c r="BS51" s="78">
        <f>BS49+BS50</f>
        <v>0</v>
      </c>
      <c r="BT51" s="77">
        <f>BT49+BT50</f>
        <v>0</v>
      </c>
      <c r="BU51" s="85"/>
      <c r="BV51" s="85">
        <f>BV49+BV50</f>
        <v>270582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489901.86000000004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40400</v>
      </c>
      <c r="K53" s="86">
        <f t="shared" si="11"/>
        <v>0</v>
      </c>
      <c r="L53" s="86">
        <f t="shared" si="11"/>
        <v>0</v>
      </c>
      <c r="M53" s="86">
        <f t="shared" si="11"/>
        <v>118000</v>
      </c>
      <c r="N53" s="86">
        <f t="shared" si="11"/>
        <v>0</v>
      </c>
      <c r="O53" s="86">
        <f t="shared" si="11"/>
        <v>0</v>
      </c>
      <c r="P53" s="86">
        <f t="shared" si="11"/>
        <v>1400</v>
      </c>
      <c r="Q53" s="86">
        <f t="shared" si="11"/>
        <v>0</v>
      </c>
      <c r="R53" s="86">
        <f t="shared" si="11"/>
        <v>0</v>
      </c>
      <c r="S53" s="86">
        <f t="shared" si="11"/>
        <v>3200</v>
      </c>
      <c r="T53" s="86">
        <f t="shared" si="11"/>
        <v>0</v>
      </c>
      <c r="U53" s="86">
        <f t="shared" si="11"/>
        <v>0</v>
      </c>
      <c r="V53" s="86">
        <f t="shared" si="11"/>
        <v>5500</v>
      </c>
      <c r="W53" s="86">
        <f t="shared" si="11"/>
        <v>0</v>
      </c>
      <c r="X53" s="86">
        <f t="shared" si="11"/>
        <v>0</v>
      </c>
      <c r="Y53" s="86">
        <f t="shared" si="11"/>
        <v>450000</v>
      </c>
      <c r="Z53" s="86">
        <f t="shared" si="11"/>
        <v>0</v>
      </c>
      <c r="AA53" s="86">
        <f t="shared" si="11"/>
        <v>0</v>
      </c>
      <c r="AB53" s="86">
        <f t="shared" si="11"/>
        <v>235500</v>
      </c>
      <c r="AC53" s="86">
        <f t="shared" si="11"/>
        <v>0</v>
      </c>
      <c r="AD53" s="86">
        <f t="shared" si="11"/>
        <v>0</v>
      </c>
      <c r="AE53" s="86">
        <f t="shared" si="11"/>
        <v>89155.95</v>
      </c>
      <c r="AF53" s="86">
        <f t="shared" si="11"/>
        <v>0</v>
      </c>
      <c r="AG53" s="86">
        <f t="shared" si="11"/>
        <v>0</v>
      </c>
      <c r="AH53" s="86">
        <f t="shared" si="11"/>
        <v>4160</v>
      </c>
      <c r="AI53" s="86">
        <f t="shared" si="11"/>
        <v>0</v>
      </c>
      <c r="AJ53" s="86">
        <f t="shared" si="11"/>
        <v>0</v>
      </c>
      <c r="AK53" s="86">
        <f t="shared" si="11"/>
        <v>80398.95</v>
      </c>
      <c r="AL53" s="86">
        <f t="shared" si="11"/>
        <v>0</v>
      </c>
      <c r="AM53" s="86">
        <f t="shared" si="11"/>
        <v>0</v>
      </c>
      <c r="AN53" s="86">
        <f t="shared" si="11"/>
        <v>9492.8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85347.14</v>
      </c>
      <c r="BJ53" s="86">
        <f t="shared" si="11"/>
        <v>0</v>
      </c>
      <c r="BK53" s="86">
        <f t="shared" si="11"/>
        <v>0</v>
      </c>
      <c r="BL53" s="86">
        <f t="shared" si="11"/>
        <v>101945.75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270582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1984984.45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192938.25</v>
      </c>
      <c r="E10" s="89">
        <v>0</v>
      </c>
      <c r="F10" s="90"/>
      <c r="G10" s="88"/>
      <c r="H10" s="89"/>
      <c r="I10" s="90"/>
      <c r="J10" s="97">
        <v>34700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227638.25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21387.37</v>
      </c>
      <c r="E11" s="89">
        <v>0</v>
      </c>
      <c r="F11" s="90"/>
      <c r="G11" s="88"/>
      <c r="H11" s="89"/>
      <c r="I11" s="90"/>
      <c r="J11" s="97">
        <v>2500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24887.37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202041.76</v>
      </c>
      <c r="E12" s="89">
        <v>0</v>
      </c>
      <c r="F12" s="90"/>
      <c r="G12" s="88"/>
      <c r="H12" s="89"/>
      <c r="I12" s="90"/>
      <c r="J12" s="97">
        <v>1200</v>
      </c>
      <c r="K12" s="89">
        <v>0</v>
      </c>
      <c r="L12" s="101"/>
      <c r="M12" s="91">
        <v>109000</v>
      </c>
      <c r="N12" s="89">
        <v>0</v>
      </c>
      <c r="O12" s="90"/>
      <c r="P12" s="91">
        <v>500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215000</v>
      </c>
      <c r="AC12" s="89">
        <v>0</v>
      </c>
      <c r="AD12" s="90"/>
      <c r="AE12" s="91">
        <v>76500</v>
      </c>
      <c r="AF12" s="89">
        <v>0</v>
      </c>
      <c r="AG12" s="90"/>
      <c r="AH12" s="91">
        <v>4160</v>
      </c>
      <c r="AI12" s="89">
        <v>0</v>
      </c>
      <c r="AJ12" s="90"/>
      <c r="AK12" s="91">
        <v>11103.08</v>
      </c>
      <c r="AL12" s="89">
        <v>0</v>
      </c>
      <c r="AM12" s="90"/>
      <c r="AN12" s="91">
        <v>4000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623504.84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35855.55</v>
      </c>
      <c r="E13" s="89">
        <v>0</v>
      </c>
      <c r="F13" s="90"/>
      <c r="G13" s="88"/>
      <c r="H13" s="89"/>
      <c r="I13" s="90"/>
      <c r="J13" s="97">
        <v>2000</v>
      </c>
      <c r="K13" s="89">
        <v>0</v>
      </c>
      <c r="L13" s="101"/>
      <c r="M13" s="91">
        <v>9000</v>
      </c>
      <c r="N13" s="89">
        <v>0</v>
      </c>
      <c r="O13" s="90"/>
      <c r="P13" s="91">
        <v>400</v>
      </c>
      <c r="Q13" s="89">
        <v>0</v>
      </c>
      <c r="R13" s="90"/>
      <c r="S13" s="91">
        <v>3200</v>
      </c>
      <c r="T13" s="89">
        <v>0</v>
      </c>
      <c r="U13" s="90"/>
      <c r="V13" s="91">
        <v>5500</v>
      </c>
      <c r="W13" s="89">
        <v>0</v>
      </c>
      <c r="X13" s="90"/>
      <c r="Y13" s="91"/>
      <c r="Z13" s="89"/>
      <c r="AA13" s="90"/>
      <c r="AB13" s="91">
        <v>5500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64400</v>
      </c>
      <c r="AL13" s="89">
        <v>0</v>
      </c>
      <c r="AM13" s="90"/>
      <c r="AN13" s="91">
        <v>5492.8</v>
      </c>
      <c r="AO13" s="89">
        <v>0</v>
      </c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131348.35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35881.13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35881.13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736.92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736.92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36000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18000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85347.14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139347.14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488959.85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40400</v>
      </c>
      <c r="K20" s="78">
        <f t="shared" si="1"/>
        <v>0</v>
      </c>
      <c r="L20" s="77">
        <f t="shared" si="1"/>
        <v>0</v>
      </c>
      <c r="M20" s="98">
        <f t="shared" si="1"/>
        <v>118000</v>
      </c>
      <c r="N20" s="78">
        <f t="shared" si="1"/>
        <v>0</v>
      </c>
      <c r="O20" s="77">
        <f t="shared" si="1"/>
        <v>0</v>
      </c>
      <c r="P20" s="98">
        <f t="shared" si="1"/>
        <v>900</v>
      </c>
      <c r="Q20" s="78">
        <f t="shared" si="1"/>
        <v>0</v>
      </c>
      <c r="R20" s="77">
        <f t="shared" si="1"/>
        <v>0</v>
      </c>
      <c r="S20" s="98">
        <f t="shared" si="1"/>
        <v>3200</v>
      </c>
      <c r="T20" s="78">
        <f t="shared" si="1"/>
        <v>0</v>
      </c>
      <c r="U20" s="77">
        <f t="shared" si="1"/>
        <v>0</v>
      </c>
      <c r="V20" s="98">
        <f t="shared" si="1"/>
        <v>5500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238500</v>
      </c>
      <c r="AC20" s="78">
        <f t="shared" si="1"/>
        <v>0</v>
      </c>
      <c r="AD20" s="77">
        <f t="shared" si="1"/>
        <v>0</v>
      </c>
      <c r="AE20" s="98">
        <f t="shared" si="1"/>
        <v>77500</v>
      </c>
      <c r="AF20" s="78">
        <f t="shared" si="1"/>
        <v>0</v>
      </c>
      <c r="AG20" s="77">
        <f t="shared" si="1"/>
        <v>0</v>
      </c>
      <c r="AH20" s="98">
        <f t="shared" si="1"/>
        <v>4160</v>
      </c>
      <c r="AI20" s="78">
        <f t="shared" si="1"/>
        <v>0</v>
      </c>
      <c r="AJ20" s="77">
        <f t="shared" si="1"/>
        <v>0</v>
      </c>
      <c r="AK20" s="98">
        <f t="shared" si="1"/>
        <v>75503.08</v>
      </c>
      <c r="AL20" s="78">
        <f t="shared" si="1"/>
        <v>0</v>
      </c>
      <c r="AM20" s="77">
        <f t="shared" si="1"/>
        <v>0</v>
      </c>
      <c r="AN20" s="98">
        <f t="shared" si="1"/>
        <v>9492.8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85347.14</v>
      </c>
      <c r="BJ20" s="78">
        <f t="shared" si="1"/>
        <v>0</v>
      </c>
      <c r="BK20" s="77">
        <f t="shared" si="1"/>
        <v>0</v>
      </c>
      <c r="BL20" s="98">
        <f t="shared" si="1"/>
        <v>35881.13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1183344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500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27317.3</v>
      </c>
      <c r="AF24" s="89">
        <v>0</v>
      </c>
      <c r="AG24" s="101"/>
      <c r="AH24" s="97"/>
      <c r="AI24" s="89"/>
      <c r="AJ24" s="101"/>
      <c r="AK24" s="97">
        <v>6000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36817.3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6500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50000</v>
      </c>
      <c r="Z27" s="89">
        <v>0</v>
      </c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56500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9500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500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27317.3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6000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93317.3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57440.47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57440.47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57440.47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57440.47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242582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242582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28000</v>
      </c>
      <c r="BS50" s="89">
        <v>0</v>
      </c>
      <c r="BT50" s="101"/>
      <c r="BU50" s="76"/>
      <c r="BV50" s="85">
        <f t="shared" si="9"/>
        <v>28000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270582</v>
      </c>
      <c r="BS51" s="78">
        <f>BS49+BS50</f>
        <v>0</v>
      </c>
      <c r="BT51" s="77">
        <f>BT49+BT50</f>
        <v>0</v>
      </c>
      <c r="BU51" s="85"/>
      <c r="BV51" s="85">
        <f>BV49+BV50</f>
        <v>270582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498459.85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40400</v>
      </c>
      <c r="K53" s="86">
        <f t="shared" si="11"/>
        <v>0</v>
      </c>
      <c r="L53" s="86">
        <f t="shared" si="11"/>
        <v>0</v>
      </c>
      <c r="M53" s="86">
        <f t="shared" si="11"/>
        <v>118000</v>
      </c>
      <c r="N53" s="86">
        <f t="shared" si="11"/>
        <v>0</v>
      </c>
      <c r="O53" s="86">
        <f t="shared" si="11"/>
        <v>0</v>
      </c>
      <c r="P53" s="86">
        <f t="shared" si="11"/>
        <v>1400</v>
      </c>
      <c r="Q53" s="86">
        <f t="shared" si="11"/>
        <v>0</v>
      </c>
      <c r="R53" s="86">
        <f t="shared" si="11"/>
        <v>0</v>
      </c>
      <c r="S53" s="86">
        <f t="shared" si="11"/>
        <v>3200</v>
      </c>
      <c r="T53" s="86">
        <f t="shared" si="11"/>
        <v>0</v>
      </c>
      <c r="U53" s="86">
        <f t="shared" si="11"/>
        <v>0</v>
      </c>
      <c r="V53" s="86">
        <f t="shared" si="11"/>
        <v>5500</v>
      </c>
      <c r="W53" s="86">
        <f t="shared" si="11"/>
        <v>0</v>
      </c>
      <c r="X53" s="86">
        <f t="shared" si="11"/>
        <v>0</v>
      </c>
      <c r="Y53" s="86">
        <f t="shared" si="11"/>
        <v>50000</v>
      </c>
      <c r="Z53" s="86">
        <f t="shared" si="11"/>
        <v>0</v>
      </c>
      <c r="AA53" s="86">
        <f t="shared" si="11"/>
        <v>0</v>
      </c>
      <c r="AB53" s="86">
        <f t="shared" si="11"/>
        <v>238500</v>
      </c>
      <c r="AC53" s="86">
        <f t="shared" si="11"/>
        <v>0</v>
      </c>
      <c r="AD53" s="86">
        <f t="shared" si="11"/>
        <v>0</v>
      </c>
      <c r="AE53" s="86">
        <f t="shared" si="11"/>
        <v>104817.3</v>
      </c>
      <c r="AF53" s="86">
        <f t="shared" si="11"/>
        <v>0</v>
      </c>
      <c r="AG53" s="86">
        <f t="shared" si="11"/>
        <v>0</v>
      </c>
      <c r="AH53" s="86">
        <f t="shared" si="11"/>
        <v>4160</v>
      </c>
      <c r="AI53" s="86">
        <f t="shared" si="11"/>
        <v>0</v>
      </c>
      <c r="AJ53" s="86">
        <f t="shared" si="11"/>
        <v>0</v>
      </c>
      <c r="AK53" s="86">
        <f t="shared" si="11"/>
        <v>81503.08</v>
      </c>
      <c r="AL53" s="86">
        <f t="shared" si="11"/>
        <v>0</v>
      </c>
      <c r="AM53" s="86">
        <f t="shared" si="11"/>
        <v>0</v>
      </c>
      <c r="AN53" s="86">
        <f t="shared" si="11"/>
        <v>9492.8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85347.14</v>
      </c>
      <c r="BJ53" s="86">
        <f t="shared" si="11"/>
        <v>0</v>
      </c>
      <c r="BK53" s="86">
        <f t="shared" si="11"/>
        <v>0</v>
      </c>
      <c r="BL53" s="86">
        <f t="shared" si="11"/>
        <v>93321.6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270582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1604683.77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2023-07-04T07:52:01Z</dcterms:modified>
  <cp:category/>
  <cp:version/>
  <cp:contentType/>
  <cp:contentStatus/>
</cp:coreProperties>
</file>