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<sst xmlns="http://schemas.openxmlformats.org/spreadsheetml/2006/main" count="870" uniqueCount="151">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</sst>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11916.43</v>
      </c>
      <c r="E5" s="38"/>
    </row>
    <row r="6" spans="2:5" ht="15">
      <c r="B6" s="8"/>
      <c r="C6" s="5" t="s">
        <v>5</v>
      </c>
      <c r="D6" s="39">
        <v>188626.7</v>
      </c>
      <c r="E6" s="40"/>
    </row>
    <row r="7" spans="2:5" ht="15">
      <c r="B7" s="8"/>
      <c r="C7" s="5" t="s">
        <v>6</v>
      </c>
      <c r="D7" s="39">
        <v>-7.275957614183426E-12</v>
      </c>
      <c r="E7" s="40"/>
    </row>
    <row r="8" spans="2:5" ht="15.75" thickBot="1">
      <c r="B8" s="9"/>
      <c r="C8" s="6" t="s">
        <v>7</v>
      </c>
      <c r="D8" s="41"/>
      <c r="E8" s="42">
        <v>204061.01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843200</v>
      </c>
      <c r="E10" s="45">
        <v>1193656.1600000001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187500</v>
      </c>
      <c r="E14" s="45">
        <v>187518.6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1030700</v>
      </c>
      <c r="E16" s="51">
        <f>E10+E11+E12+E13+E14+E15</f>
        <v>1381174.7600000002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62958.22</v>
      </c>
      <c r="E18" s="45">
        <v>89435.93000000001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300</v>
      </c>
      <c r="E21" s="45">
        <v>300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63258.22</v>
      </c>
      <c r="E23" s="51">
        <f>E18+E19+E20+E21+E22</f>
        <v>89735.93000000001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146294.15</v>
      </c>
      <c r="E25" s="45">
        <v>183377.08999999997</v>
      </c>
    </row>
    <row r="26" spans="2:5" ht="15">
      <c r="B26" s="13">
        <v>30200</v>
      </c>
      <c r="C26" s="54" t="s">
        <v>28</v>
      </c>
      <c r="D26" s="39">
        <v>13800</v>
      </c>
      <c r="E26" s="45">
        <v>28932.56</v>
      </c>
    </row>
    <row r="27" spans="2:5" ht="15">
      <c r="B27" s="13">
        <v>30300</v>
      </c>
      <c r="C27" s="54" t="s">
        <v>29</v>
      </c>
      <c r="D27" s="39">
        <v>1000</v>
      </c>
      <c r="E27" s="45">
        <v>1000</v>
      </c>
    </row>
    <row r="28" spans="2:5" ht="15">
      <c r="B28" s="13">
        <v>30400</v>
      </c>
      <c r="C28" s="54" t="s">
        <v>30</v>
      </c>
      <c r="D28" s="49">
        <v>0</v>
      </c>
      <c r="E28" s="45">
        <v>1183.32</v>
      </c>
    </row>
    <row r="29" spans="2:5" ht="15">
      <c r="B29" s="13">
        <v>30500</v>
      </c>
      <c r="C29" s="54" t="s">
        <v>31</v>
      </c>
      <c r="D29" s="60">
        <v>19500</v>
      </c>
      <c r="E29" s="50">
        <v>26221.96</v>
      </c>
    </row>
    <row r="30" spans="2:5" ht="15.75" thickBot="1">
      <c r="B30" s="16">
        <v>30000</v>
      </c>
      <c r="C30" s="15" t="s">
        <v>32</v>
      </c>
      <c r="D30" s="48">
        <f>D25+D26+D27+D28+D29</f>
        <v>180594.15</v>
      </c>
      <c r="E30" s="51">
        <f>E25+E26+E27+E28+E29</f>
        <v>240714.92999999996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20000</v>
      </c>
      <c r="E33" s="59">
        <v>20000</v>
      </c>
    </row>
    <row r="34" spans="2:5" ht="15">
      <c r="B34" s="13">
        <v>40300</v>
      </c>
      <c r="C34" s="54" t="s">
        <v>37</v>
      </c>
      <c r="D34" s="61">
        <v>40000</v>
      </c>
      <c r="E34" s="45">
        <v>53728.78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63317.3</v>
      </c>
      <c r="E36" s="50">
        <v>90517.93000000001</v>
      </c>
    </row>
    <row r="37" spans="2:5" ht="15.75" thickBot="1">
      <c r="B37" s="16">
        <v>40000</v>
      </c>
      <c r="C37" s="15" t="s">
        <v>40</v>
      </c>
      <c r="D37" s="48">
        <f>D32+D33+D34+D35+D36</f>
        <v>123317.3</v>
      </c>
      <c r="E37" s="51">
        <f>E32+E33+E34+E35+E36</f>
        <v>164246.71000000002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242582</v>
      </c>
      <c r="E54" s="45">
        <v>277546.11</v>
      </c>
    </row>
    <row r="55" spans="2:5" ht="15">
      <c r="B55" s="13">
        <v>90200</v>
      </c>
      <c r="C55" s="54" t="s">
        <v>62</v>
      </c>
      <c r="D55" s="61">
        <v>32500</v>
      </c>
      <c r="E55" s="62">
        <v>54164.91</v>
      </c>
    </row>
    <row r="56" spans="2:5" ht="15.75" thickBot="1">
      <c r="B56" s="16">
        <v>90000</v>
      </c>
      <c r="C56" s="15" t="s">
        <v>63</v>
      </c>
      <c r="D56" s="48">
        <f>D54+D55</f>
        <v>275082</v>
      </c>
      <c r="E56" s="51">
        <f>E54+E55</f>
        <v>331711.02</v>
      </c>
    </row>
    <row r="57" spans="2:5" ht="16.5" thickBot="1" thickTop="1">
      <c r="B57" s="109" t="s">
        <v>64</v>
      </c>
      <c r="C57" s="110"/>
      <c r="D57" s="52">
        <f>D16+D23+D30+D37+D43+D49+D52+D56</f>
        <v>1672951.67</v>
      </c>
      <c r="E57" s="55">
        <f>E16+E23+E30+E37+E43+E49+E52+E56</f>
        <v>2207583.35</v>
      </c>
    </row>
    <row r="58" spans="2:5" ht="16.5" thickBot="1" thickTop="1">
      <c r="B58" s="109" t="s">
        <v>65</v>
      </c>
      <c r="C58" s="110"/>
      <c r="D58" s="52">
        <f>D57+D5+D6+D7+D8</f>
        <v>1873494.7999999998</v>
      </c>
      <c r="E58" s="55">
        <f>E57+E5+E6+E7+E8</f>
        <v>2411644.3600000003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843200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187500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1030700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64458.22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300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64758.22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146294.15</v>
      </c>
      <c r="E25" s="45"/>
    </row>
    <row r="26" spans="2:5" ht="15">
      <c r="B26" s="13">
        <v>30200</v>
      </c>
      <c r="C26" s="54" t="s">
        <v>28</v>
      </c>
      <c r="D26" s="39">
        <v>13800</v>
      </c>
      <c r="E26" s="45"/>
    </row>
    <row r="27" spans="2:5" ht="15">
      <c r="B27" s="13">
        <v>30300</v>
      </c>
      <c r="C27" s="54" t="s">
        <v>29</v>
      </c>
      <c r="D27" s="39">
        <v>1000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19500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180594.15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63317.3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63317.3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242582</v>
      </c>
      <c r="E54" s="45"/>
    </row>
    <row r="55" spans="2:5" ht="15">
      <c r="B55" s="13">
        <v>90200</v>
      </c>
      <c r="C55" s="54" t="s">
        <v>62</v>
      </c>
      <c r="D55" s="61">
        <v>32500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275082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1614451.67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1614451.67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843200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187500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1030700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64458.22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300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64758.22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146294.15</v>
      </c>
      <c r="E25" s="45"/>
    </row>
    <row r="26" spans="2:5" ht="15">
      <c r="B26" s="13">
        <v>30200</v>
      </c>
      <c r="C26" s="54" t="s">
        <v>28</v>
      </c>
      <c r="D26" s="39">
        <v>13800</v>
      </c>
      <c r="E26" s="45"/>
    </row>
    <row r="27" spans="2:5" ht="15">
      <c r="B27" s="13">
        <v>30300</v>
      </c>
      <c r="C27" s="54" t="s">
        <v>29</v>
      </c>
      <c r="D27" s="39">
        <v>1000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19500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180594.15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43317.3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43317.3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242582</v>
      </c>
      <c r="E54" s="45"/>
    </row>
    <row r="55" spans="2:5" ht="15">
      <c r="B55" s="13">
        <v>90200</v>
      </c>
      <c r="C55" s="54" t="s">
        <v>62</v>
      </c>
      <c r="D55" s="61">
        <v>32500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275082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1594451.67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1594451.67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204404.68</v>
      </c>
      <c r="E10" s="89">
        <v>0</v>
      </c>
      <c r="F10" s="90">
        <v>207447.13999999998</v>
      </c>
      <c r="G10" s="88"/>
      <c r="H10" s="89"/>
      <c r="I10" s="90"/>
      <c r="J10" s="97">
        <v>35100</v>
      </c>
      <c r="K10" s="89">
        <v>0</v>
      </c>
      <c r="L10" s="101">
        <v>35143.71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239504.68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242590.84999999998</v>
      </c>
    </row>
    <row r="11" spans="2:76" ht="15">
      <c r="B11" s="13">
        <v>102</v>
      </c>
      <c r="C11" s="25" t="s">
        <v>92</v>
      </c>
      <c r="D11" s="88">
        <v>18100</v>
      </c>
      <c r="E11" s="89">
        <v>0</v>
      </c>
      <c r="F11" s="90">
        <v>18522.91</v>
      </c>
      <c r="G11" s="88"/>
      <c r="H11" s="89"/>
      <c r="I11" s="90"/>
      <c r="J11" s="97">
        <v>2500</v>
      </c>
      <c r="K11" s="89">
        <v>0</v>
      </c>
      <c r="L11" s="101">
        <v>2674.57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1000</v>
      </c>
      <c r="AF11" s="89">
        <v>0</v>
      </c>
      <c r="AG11" s="90">
        <v>2000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21600</v>
      </c>
      <c r="BW11" s="77">
        <f t="shared" si="1"/>
        <v>0</v>
      </c>
      <c r="BX11" s="79">
        <f t="shared" si="2"/>
        <v>23197.48</v>
      </c>
    </row>
    <row r="12" spans="2:76" ht="15">
      <c r="B12" s="13">
        <v>103</v>
      </c>
      <c r="C12" s="25" t="s">
        <v>93</v>
      </c>
      <c r="D12" s="88">
        <v>191944.65</v>
      </c>
      <c r="E12" s="89">
        <v>0</v>
      </c>
      <c r="F12" s="90">
        <v>308481.01</v>
      </c>
      <c r="G12" s="88"/>
      <c r="H12" s="89"/>
      <c r="I12" s="90"/>
      <c r="J12" s="97">
        <v>3190</v>
      </c>
      <c r="K12" s="89">
        <v>0</v>
      </c>
      <c r="L12" s="101">
        <v>5051.33</v>
      </c>
      <c r="M12" s="91">
        <v>149591.89</v>
      </c>
      <c r="N12" s="89">
        <v>0</v>
      </c>
      <c r="O12" s="90">
        <v>194151.46</v>
      </c>
      <c r="P12" s="91">
        <v>1000</v>
      </c>
      <c r="Q12" s="89">
        <v>0</v>
      </c>
      <c r="R12" s="90">
        <v>1000</v>
      </c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>
        <v>8691.28</v>
      </c>
      <c r="AB12" s="91">
        <v>240000</v>
      </c>
      <c r="AC12" s="89">
        <v>0</v>
      </c>
      <c r="AD12" s="90">
        <v>260424.93</v>
      </c>
      <c r="AE12" s="91">
        <v>69492.66</v>
      </c>
      <c r="AF12" s="89">
        <v>0</v>
      </c>
      <c r="AG12" s="90">
        <v>80332.19</v>
      </c>
      <c r="AH12" s="91">
        <v>10966.4</v>
      </c>
      <c r="AI12" s="89">
        <v>0</v>
      </c>
      <c r="AJ12" s="90">
        <v>10966.4</v>
      </c>
      <c r="AK12" s="91">
        <v>2300</v>
      </c>
      <c r="AL12" s="89">
        <v>0</v>
      </c>
      <c r="AM12" s="90">
        <v>3281.62</v>
      </c>
      <c r="AN12" s="91">
        <v>4000</v>
      </c>
      <c r="AO12" s="89">
        <v>0</v>
      </c>
      <c r="AP12" s="90">
        <v>6217.58</v>
      </c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672485.6000000001</v>
      </c>
      <c r="BW12" s="77">
        <f t="shared" si="1"/>
        <v>0</v>
      </c>
      <c r="BX12" s="79">
        <f t="shared" si="2"/>
        <v>878597.7999999999</v>
      </c>
    </row>
    <row r="13" spans="2:76" ht="15">
      <c r="B13" s="13">
        <v>104</v>
      </c>
      <c r="C13" s="25" t="s">
        <v>19</v>
      </c>
      <c r="D13" s="88">
        <v>36900</v>
      </c>
      <c r="E13" s="89">
        <v>0</v>
      </c>
      <c r="F13" s="90">
        <v>81242.49</v>
      </c>
      <c r="G13" s="88"/>
      <c r="H13" s="89"/>
      <c r="I13" s="90"/>
      <c r="J13" s="97">
        <v>2800</v>
      </c>
      <c r="K13" s="89">
        <v>0</v>
      </c>
      <c r="L13" s="101">
        <v>5211.4400000000005</v>
      </c>
      <c r="M13" s="91">
        <v>12000</v>
      </c>
      <c r="N13" s="89">
        <v>0</v>
      </c>
      <c r="O13" s="90">
        <v>36178.8</v>
      </c>
      <c r="P13" s="91">
        <v>200</v>
      </c>
      <c r="Q13" s="89">
        <v>0</v>
      </c>
      <c r="R13" s="90">
        <v>200</v>
      </c>
      <c r="S13" s="91">
        <v>200</v>
      </c>
      <c r="T13" s="89">
        <v>0</v>
      </c>
      <c r="U13" s="90">
        <v>200</v>
      </c>
      <c r="V13" s="91"/>
      <c r="W13" s="89"/>
      <c r="X13" s="90"/>
      <c r="Y13" s="91"/>
      <c r="Z13" s="89"/>
      <c r="AA13" s="90"/>
      <c r="AB13" s="91">
        <v>18000</v>
      </c>
      <c r="AC13" s="89">
        <v>0</v>
      </c>
      <c r="AD13" s="90">
        <v>89000</v>
      </c>
      <c r="AE13" s="91"/>
      <c r="AF13" s="89"/>
      <c r="AG13" s="90"/>
      <c r="AH13" s="91"/>
      <c r="AI13" s="89"/>
      <c r="AJ13" s="90"/>
      <c r="AK13" s="91">
        <v>79914</v>
      </c>
      <c r="AL13" s="89">
        <v>0</v>
      </c>
      <c r="AM13" s="90">
        <v>91063.26</v>
      </c>
      <c r="AN13" s="91">
        <v>5400</v>
      </c>
      <c r="AO13" s="89">
        <v>0</v>
      </c>
      <c r="AP13" s="90">
        <v>8100</v>
      </c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155414</v>
      </c>
      <c r="BW13" s="77">
        <f t="shared" si="1"/>
        <v>0</v>
      </c>
      <c r="BX13" s="79">
        <f t="shared" si="2"/>
        <v>311195.99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51819.54999999999</v>
      </c>
      <c r="BM16" s="89">
        <v>0</v>
      </c>
      <c r="BN16" s="90">
        <v>51819.54999999999</v>
      </c>
      <c r="BO16" s="91"/>
      <c r="BP16" s="89"/>
      <c r="BQ16" s="90"/>
      <c r="BR16" s="97"/>
      <c r="BS16" s="89"/>
      <c r="BT16" s="101"/>
      <c r="BU16" s="76"/>
      <c r="BV16" s="85">
        <f t="shared" si="0"/>
        <v>51819.54999999999</v>
      </c>
      <c r="BW16" s="77">
        <f t="shared" si="1"/>
        <v>0</v>
      </c>
      <c r="BX16" s="79">
        <f t="shared" si="2"/>
        <v>51819.54999999999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>
        <v>1100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1"/>
        <v>0</v>
      </c>
      <c r="BX18" s="79">
        <f t="shared" si="2"/>
        <v>1100</v>
      </c>
    </row>
    <row r="19" spans="2:76" ht="15">
      <c r="B19" s="13">
        <v>110</v>
      </c>
      <c r="C19" s="25" t="s">
        <v>98</v>
      </c>
      <c r="D19" s="88">
        <v>27000</v>
      </c>
      <c r="E19" s="89">
        <v>0</v>
      </c>
      <c r="F19" s="90">
        <v>29386.1</v>
      </c>
      <c r="G19" s="88"/>
      <c r="H19" s="89"/>
      <c r="I19" s="90"/>
      <c r="J19" s="97">
        <v>2000</v>
      </c>
      <c r="K19" s="89">
        <v>0</v>
      </c>
      <c r="L19" s="101">
        <v>2000</v>
      </c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>
        <v>0</v>
      </c>
      <c r="V19" s="97"/>
      <c r="W19" s="89"/>
      <c r="X19" s="101"/>
      <c r="Y19" s="97"/>
      <c r="Z19" s="89"/>
      <c r="AA19" s="101"/>
      <c r="AB19" s="97">
        <v>18000</v>
      </c>
      <c r="AC19" s="89">
        <v>0</v>
      </c>
      <c r="AD19" s="101">
        <v>30000.010000000002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41635.8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88635.8</v>
      </c>
      <c r="BW19" s="77">
        <f t="shared" si="1"/>
        <v>0</v>
      </c>
      <c r="BX19" s="79">
        <f t="shared" si="2"/>
        <v>61386.11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479349.32999999996</v>
      </c>
      <c r="E20" s="78">
        <f t="shared" si="3"/>
        <v>0</v>
      </c>
      <c r="F20" s="79">
        <f t="shared" si="3"/>
        <v>646179.65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45590</v>
      </c>
      <c r="K20" s="78">
        <f t="shared" si="3"/>
        <v>0</v>
      </c>
      <c r="L20" s="77">
        <f t="shared" si="3"/>
        <v>50081.05</v>
      </c>
      <c r="M20" s="98">
        <f t="shared" si="3"/>
        <v>161591.89</v>
      </c>
      <c r="N20" s="78">
        <f t="shared" si="3"/>
        <v>0</v>
      </c>
      <c r="O20" s="77">
        <f t="shared" si="3"/>
        <v>230330.26</v>
      </c>
      <c r="P20" s="98">
        <f t="shared" si="3"/>
        <v>1200</v>
      </c>
      <c r="Q20" s="78">
        <f t="shared" si="3"/>
        <v>0</v>
      </c>
      <c r="R20" s="77">
        <f t="shared" si="3"/>
        <v>1200</v>
      </c>
      <c r="S20" s="98">
        <f t="shared" si="3"/>
        <v>200</v>
      </c>
      <c r="T20" s="78">
        <f t="shared" si="3"/>
        <v>0</v>
      </c>
      <c r="U20" s="77">
        <f t="shared" si="3"/>
        <v>200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8691.28</v>
      </c>
      <c r="AB20" s="98">
        <f t="shared" si="3"/>
        <v>276000</v>
      </c>
      <c r="AC20" s="78">
        <f t="shared" si="3"/>
        <v>0</v>
      </c>
      <c r="AD20" s="77">
        <f t="shared" si="3"/>
        <v>379424.94</v>
      </c>
      <c r="AE20" s="98">
        <f t="shared" si="3"/>
        <v>70492.66</v>
      </c>
      <c r="AF20" s="78">
        <f t="shared" si="3"/>
        <v>0</v>
      </c>
      <c r="AG20" s="77">
        <f t="shared" si="3"/>
        <v>82332.19</v>
      </c>
      <c r="AH20" s="98">
        <f t="shared" si="3"/>
        <v>10966.4</v>
      </c>
      <c r="AI20" s="78">
        <f t="shared" si="3"/>
        <v>0</v>
      </c>
      <c r="AJ20" s="77">
        <f t="shared" si="3"/>
        <v>10966.4</v>
      </c>
      <c r="AK20" s="98">
        <f t="shared" si="3"/>
        <v>82214</v>
      </c>
      <c r="AL20" s="78">
        <f t="shared" si="3"/>
        <v>0</v>
      </c>
      <c r="AM20" s="77">
        <f t="shared" si="3"/>
        <v>94344.87999999999</v>
      </c>
      <c r="AN20" s="98">
        <f t="shared" si="3"/>
        <v>9400</v>
      </c>
      <c r="AO20" s="78">
        <f t="shared" si="3"/>
        <v>0</v>
      </c>
      <c r="AP20" s="77">
        <f t="shared" si="3"/>
        <v>14317.58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41635.8</v>
      </c>
      <c r="BJ20" s="78">
        <f t="shared" si="3"/>
        <v>0</v>
      </c>
      <c r="BK20" s="77">
        <f t="shared" si="3"/>
        <v>0</v>
      </c>
      <c r="BL20" s="98">
        <f t="shared" si="3"/>
        <v>51819.54999999999</v>
      </c>
      <c r="BM20" s="78">
        <f t="shared" si="3"/>
        <v>0</v>
      </c>
      <c r="BN20" s="77">
        <f t="shared" si="3"/>
        <v>51819.54999999999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1230459.6300000001</v>
      </c>
      <c r="BW20" s="77">
        <f>BW10+BW11+BW12+BW13+BW14+BW15+BW16+BW17+BW18+BW19</f>
        <v>0</v>
      </c>
      <c r="BX20" s="95">
        <f>BX10+BX11+BX12+BX13+BX14+BX15+BX16+BX17+BX18+BX19</f>
        <v>1569887.78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>
        <v>5464.4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500</v>
      </c>
      <c r="Q24" s="89">
        <v>0</v>
      </c>
      <c r="R24" s="101">
        <v>1500</v>
      </c>
      <c r="S24" s="97">
        <v>0</v>
      </c>
      <c r="T24" s="89">
        <v>0</v>
      </c>
      <c r="U24" s="101">
        <v>700</v>
      </c>
      <c r="V24" s="97"/>
      <c r="W24" s="89"/>
      <c r="X24" s="101"/>
      <c r="Y24" s="97">
        <v>0</v>
      </c>
      <c r="Z24" s="89">
        <v>0</v>
      </c>
      <c r="AA24" s="101">
        <v>30.3</v>
      </c>
      <c r="AB24" s="97"/>
      <c r="AC24" s="89"/>
      <c r="AD24" s="101"/>
      <c r="AE24" s="97">
        <v>97000</v>
      </c>
      <c r="AF24" s="89">
        <v>0</v>
      </c>
      <c r="AG24" s="101">
        <v>104332.05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>
        <v>0</v>
      </c>
      <c r="AO24" s="89">
        <v>0</v>
      </c>
      <c r="AP24" s="101">
        <v>0</v>
      </c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100500</v>
      </c>
      <c r="BW24" s="77">
        <f t="shared" si="4"/>
        <v>0</v>
      </c>
      <c r="BX24" s="79">
        <f t="shared" si="4"/>
        <v>112026.75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>
        <v>487.28</v>
      </c>
      <c r="AH25" s="97"/>
      <c r="AI25" s="89"/>
      <c r="AJ25" s="101"/>
      <c r="AK25" s="97">
        <v>20000</v>
      </c>
      <c r="AL25" s="89">
        <v>0</v>
      </c>
      <c r="AM25" s="101">
        <v>20000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20000</v>
      </c>
      <c r="BW25" s="77">
        <f t="shared" si="4"/>
        <v>0</v>
      </c>
      <c r="BX25" s="79">
        <f t="shared" si="4"/>
        <v>20487.28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17640.3</v>
      </c>
      <c r="E27" s="89">
        <v>0</v>
      </c>
      <c r="F27" s="90">
        <v>26228.3</v>
      </c>
      <c r="G27" s="88"/>
      <c r="H27" s="89"/>
      <c r="I27" s="90"/>
      <c r="J27" s="97">
        <v>0</v>
      </c>
      <c r="K27" s="89">
        <v>0</v>
      </c>
      <c r="L27" s="101">
        <v>0</v>
      </c>
      <c r="M27" s="97">
        <v>23790</v>
      </c>
      <c r="N27" s="89">
        <v>0</v>
      </c>
      <c r="O27" s="101">
        <v>24478.58</v>
      </c>
      <c r="P27" s="97"/>
      <c r="Q27" s="89"/>
      <c r="R27" s="101"/>
      <c r="S27" s="97">
        <v>64013.7</v>
      </c>
      <c r="T27" s="89">
        <v>0</v>
      </c>
      <c r="U27" s="101">
        <v>64586.899999999994</v>
      </c>
      <c r="V27" s="97"/>
      <c r="W27" s="89"/>
      <c r="X27" s="101"/>
      <c r="Y27" s="97">
        <v>20000</v>
      </c>
      <c r="Z27" s="89">
        <v>0</v>
      </c>
      <c r="AA27" s="101">
        <v>21753.07</v>
      </c>
      <c r="AB27" s="97">
        <v>0</v>
      </c>
      <c r="AC27" s="89">
        <v>0</v>
      </c>
      <c r="AD27" s="101">
        <v>512.4</v>
      </c>
      <c r="AE27" s="97">
        <v>60000</v>
      </c>
      <c r="AF27" s="89">
        <v>0</v>
      </c>
      <c r="AG27" s="101">
        <v>61544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6000</v>
      </c>
      <c r="AR27" s="89">
        <v>0</v>
      </c>
      <c r="AS27" s="101">
        <v>12000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191444</v>
      </c>
      <c r="BW27" s="77">
        <f t="shared" si="4"/>
        <v>0</v>
      </c>
      <c r="BX27" s="79">
        <f t="shared" si="4"/>
        <v>211103.25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20640.3</v>
      </c>
      <c r="E28" s="78">
        <f t="shared" si="5"/>
        <v>0</v>
      </c>
      <c r="F28" s="79">
        <f t="shared" si="5"/>
        <v>31692.699999999997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23790</v>
      </c>
      <c r="N28" s="78">
        <f t="shared" si="5"/>
        <v>0</v>
      </c>
      <c r="O28" s="77">
        <f t="shared" si="5"/>
        <v>24478.58</v>
      </c>
      <c r="P28" s="98">
        <f t="shared" si="5"/>
        <v>500</v>
      </c>
      <c r="Q28" s="78">
        <f t="shared" si="5"/>
        <v>0</v>
      </c>
      <c r="R28" s="77">
        <f t="shared" si="5"/>
        <v>1500</v>
      </c>
      <c r="S28" s="98">
        <f t="shared" si="5"/>
        <v>64013.7</v>
      </c>
      <c r="T28" s="78">
        <f t="shared" si="5"/>
        <v>0</v>
      </c>
      <c r="U28" s="77">
        <f t="shared" si="5"/>
        <v>65286.899999999994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20000</v>
      </c>
      <c r="Z28" s="78">
        <f t="shared" si="5"/>
        <v>0</v>
      </c>
      <c r="AA28" s="77">
        <f t="shared" si="5"/>
        <v>21783.37</v>
      </c>
      <c r="AB28" s="98">
        <f t="shared" si="5"/>
        <v>0</v>
      </c>
      <c r="AC28" s="78">
        <f t="shared" si="5"/>
        <v>0</v>
      </c>
      <c r="AD28" s="77">
        <f t="shared" si="5"/>
        <v>512.4</v>
      </c>
      <c r="AE28" s="98">
        <f t="shared" si="5"/>
        <v>157000</v>
      </c>
      <c r="AF28" s="78">
        <f t="shared" si="5"/>
        <v>0</v>
      </c>
      <c r="AG28" s="77">
        <f t="shared" si="5"/>
        <v>166363.33000000002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20000</v>
      </c>
      <c r="AL28" s="78">
        <f t="shared" si="6"/>
        <v>0</v>
      </c>
      <c r="AM28" s="77">
        <f t="shared" si="6"/>
        <v>20000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6000</v>
      </c>
      <c r="AR28" s="78">
        <f t="shared" si="6"/>
        <v>0</v>
      </c>
      <c r="AS28" s="77">
        <f t="shared" si="6"/>
        <v>12000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311944</v>
      </c>
      <c r="BW28" s="77">
        <f>BW23+BW24+BW25+BW26+BW27</f>
        <v>0</v>
      </c>
      <c r="BX28" s="95">
        <f>BX23+BX24+BX25+BX26+BX27</f>
        <v>343617.28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56009.17</v>
      </c>
      <c r="BM40" s="89">
        <v>0</v>
      </c>
      <c r="BN40" s="101">
        <v>56009.17</v>
      </c>
      <c r="BO40" s="97"/>
      <c r="BP40" s="89"/>
      <c r="BQ40" s="101"/>
      <c r="BR40" s="97"/>
      <c r="BS40" s="89"/>
      <c r="BT40" s="101"/>
      <c r="BU40" s="76"/>
      <c r="BV40" s="85">
        <f t="shared" si="10"/>
        <v>56009.17</v>
      </c>
      <c r="BW40" s="77">
        <f t="shared" si="10"/>
        <v>0</v>
      </c>
      <c r="BX40" s="79">
        <f t="shared" si="10"/>
        <v>56009.17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56009.17</v>
      </c>
      <c r="BM42" s="78">
        <f t="shared" si="12"/>
        <v>0</v>
      </c>
      <c r="BN42" s="77">
        <f t="shared" si="12"/>
        <v>56009.17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56009.17</v>
      </c>
      <c r="BW42" s="77">
        <f>BW38+BW39+BW40+BW41</f>
        <v>0</v>
      </c>
      <c r="BX42" s="95">
        <f>BX38+BX39+BX40+BX41</f>
        <v>56009.17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242582</v>
      </c>
      <c r="BS49" s="89">
        <v>0</v>
      </c>
      <c r="BT49" s="101">
        <v>301251.72</v>
      </c>
      <c r="BU49" s="76"/>
      <c r="BV49" s="85">
        <f aca="true" t="shared" si="15" ref="BV49:BX50">D49+G49+J49+M49+P49+S49+V49+Y49+AB49+AE49+AH49+AK49+AN49+AQ49+AT49+AW49+AZ49+BC49+BF49+BI49+BL49+BO49+BR49</f>
        <v>242582</v>
      </c>
      <c r="BW49" s="77">
        <f t="shared" si="15"/>
        <v>0</v>
      </c>
      <c r="BX49" s="79">
        <f t="shared" si="15"/>
        <v>301251.72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32500</v>
      </c>
      <c r="BS50" s="89">
        <v>0</v>
      </c>
      <c r="BT50" s="101">
        <v>33952.630000000005</v>
      </c>
      <c r="BU50" s="76"/>
      <c r="BV50" s="85">
        <f t="shared" si="15"/>
        <v>32500</v>
      </c>
      <c r="BW50" s="77">
        <f t="shared" si="15"/>
        <v>0</v>
      </c>
      <c r="BX50" s="79">
        <f t="shared" si="15"/>
        <v>33952.630000000005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275082</v>
      </c>
      <c r="BS51" s="78">
        <f>BS49+BS50</f>
        <v>0</v>
      </c>
      <c r="BT51" s="77">
        <f>BT49+BT50</f>
        <v>335204.35</v>
      </c>
      <c r="BU51" s="85"/>
      <c r="BV51" s="85">
        <f>BV49+BV50</f>
        <v>275082</v>
      </c>
      <c r="BW51" s="77">
        <f>BW49+BW50</f>
        <v>0</v>
      </c>
      <c r="BX51" s="95">
        <f>BX49+BX50</f>
        <v>335204.35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499989.62999999995</v>
      </c>
      <c r="E53" s="86">
        <f t="shared" si="18"/>
        <v>0</v>
      </c>
      <c r="F53" s="86">
        <f t="shared" si="18"/>
        <v>677872.35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45590</v>
      </c>
      <c r="K53" s="86">
        <f t="shared" si="18"/>
        <v>0</v>
      </c>
      <c r="L53" s="86">
        <f t="shared" si="18"/>
        <v>50081.05</v>
      </c>
      <c r="M53" s="86">
        <f t="shared" si="18"/>
        <v>185381.89</v>
      </c>
      <c r="N53" s="86">
        <f t="shared" si="18"/>
        <v>0</v>
      </c>
      <c r="O53" s="86">
        <f t="shared" si="18"/>
        <v>254808.84000000003</v>
      </c>
      <c r="P53" s="86">
        <f t="shared" si="18"/>
        <v>1700</v>
      </c>
      <c r="Q53" s="86">
        <f t="shared" si="18"/>
        <v>0</v>
      </c>
      <c r="R53" s="86">
        <f t="shared" si="18"/>
        <v>2700</v>
      </c>
      <c r="S53" s="86">
        <f t="shared" si="18"/>
        <v>64213.7</v>
      </c>
      <c r="T53" s="86">
        <f t="shared" si="18"/>
        <v>0</v>
      </c>
      <c r="U53" s="86">
        <f t="shared" si="18"/>
        <v>65486.899999999994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20000</v>
      </c>
      <c r="Z53" s="86">
        <f t="shared" si="18"/>
        <v>0</v>
      </c>
      <c r="AA53" s="86">
        <f t="shared" si="18"/>
        <v>30474.65</v>
      </c>
      <c r="AB53" s="86">
        <f t="shared" si="18"/>
        <v>276000</v>
      </c>
      <c r="AC53" s="86">
        <f t="shared" si="18"/>
        <v>0</v>
      </c>
      <c r="AD53" s="86">
        <f t="shared" si="18"/>
        <v>379937.34</v>
      </c>
      <c r="AE53" s="86">
        <f t="shared" si="18"/>
        <v>227492.66</v>
      </c>
      <c r="AF53" s="86">
        <f t="shared" si="18"/>
        <v>0</v>
      </c>
      <c r="AG53" s="86">
        <f t="shared" si="18"/>
        <v>248695.52000000002</v>
      </c>
      <c r="AH53" s="86">
        <f t="shared" si="18"/>
        <v>10966.4</v>
      </c>
      <c r="AI53" s="86">
        <f t="shared" si="18"/>
        <v>0</v>
      </c>
      <c r="AJ53" s="86">
        <f aca="true" t="shared" si="19" ref="AJ53:BT53">AJ20+AJ28+AJ35+AJ42+AJ46+AJ51</f>
        <v>10966.4</v>
      </c>
      <c r="AK53" s="86">
        <f t="shared" si="19"/>
        <v>102214</v>
      </c>
      <c r="AL53" s="86">
        <f t="shared" si="19"/>
        <v>0</v>
      </c>
      <c r="AM53" s="86">
        <f t="shared" si="19"/>
        <v>114344.87999999999</v>
      </c>
      <c r="AN53" s="86">
        <f t="shared" si="19"/>
        <v>9400</v>
      </c>
      <c r="AO53" s="86">
        <f t="shared" si="19"/>
        <v>0</v>
      </c>
      <c r="AP53" s="86">
        <f t="shared" si="19"/>
        <v>14317.58</v>
      </c>
      <c r="AQ53" s="86">
        <f t="shared" si="19"/>
        <v>6000</v>
      </c>
      <c r="AR53" s="86">
        <f t="shared" si="19"/>
        <v>0</v>
      </c>
      <c r="AS53" s="86">
        <f t="shared" si="19"/>
        <v>12000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41635.8</v>
      </c>
      <c r="BJ53" s="86">
        <f t="shared" si="19"/>
        <v>0</v>
      </c>
      <c r="BK53" s="86">
        <f t="shared" si="19"/>
        <v>0</v>
      </c>
      <c r="BL53" s="86">
        <f t="shared" si="19"/>
        <v>107828.71999999999</v>
      </c>
      <c r="BM53" s="86">
        <f t="shared" si="19"/>
        <v>0</v>
      </c>
      <c r="BN53" s="86">
        <f t="shared" si="19"/>
        <v>107828.71999999999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275082</v>
      </c>
      <c r="BS53" s="86">
        <f t="shared" si="19"/>
        <v>0</v>
      </c>
      <c r="BT53" s="86">
        <f t="shared" si="19"/>
        <v>335204.35</v>
      </c>
      <c r="BU53" s="86">
        <f>BU8</f>
        <v>0</v>
      </c>
      <c r="BV53" s="102">
        <f>BV8+BV20+BV28+BV35+BV42+BV46+BV51</f>
        <v>1873494.8</v>
      </c>
      <c r="BW53" s="87">
        <f>BW20+BW28+BW35+BW42+BW46+BW51</f>
        <v>0</v>
      </c>
      <c r="BX53" s="87">
        <f>BX20+BX28+BX35+BX42+BX46+BX51</f>
        <v>2304718.58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192438.25</v>
      </c>
      <c r="E10" s="89">
        <v>0</v>
      </c>
      <c r="F10" s="90"/>
      <c r="G10" s="88"/>
      <c r="H10" s="89"/>
      <c r="I10" s="90"/>
      <c r="J10" s="97">
        <v>35100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227538.25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20100</v>
      </c>
      <c r="E11" s="89">
        <v>0</v>
      </c>
      <c r="F11" s="90"/>
      <c r="G11" s="88"/>
      <c r="H11" s="89"/>
      <c r="I11" s="90"/>
      <c r="J11" s="97">
        <v>2500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1000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23600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192802.02</v>
      </c>
      <c r="E12" s="89">
        <v>0</v>
      </c>
      <c r="F12" s="90"/>
      <c r="G12" s="88"/>
      <c r="H12" s="89"/>
      <c r="I12" s="90"/>
      <c r="J12" s="97">
        <v>3190</v>
      </c>
      <c r="K12" s="89">
        <v>0</v>
      </c>
      <c r="L12" s="101"/>
      <c r="M12" s="91">
        <v>149591.89</v>
      </c>
      <c r="N12" s="89">
        <v>0</v>
      </c>
      <c r="O12" s="90"/>
      <c r="P12" s="91">
        <v>1000</v>
      </c>
      <c r="Q12" s="89">
        <v>0</v>
      </c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/>
      <c r="AB12" s="91">
        <v>240000</v>
      </c>
      <c r="AC12" s="89">
        <v>0</v>
      </c>
      <c r="AD12" s="90"/>
      <c r="AE12" s="91">
        <v>70342.66</v>
      </c>
      <c r="AF12" s="89">
        <v>0</v>
      </c>
      <c r="AG12" s="90"/>
      <c r="AH12" s="91">
        <v>10966.4</v>
      </c>
      <c r="AI12" s="89">
        <v>0</v>
      </c>
      <c r="AJ12" s="90"/>
      <c r="AK12" s="91">
        <v>2300</v>
      </c>
      <c r="AL12" s="89">
        <v>0</v>
      </c>
      <c r="AM12" s="90"/>
      <c r="AN12" s="91">
        <v>4000</v>
      </c>
      <c r="AO12" s="89">
        <v>0</v>
      </c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674192.9700000001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33900</v>
      </c>
      <c r="E13" s="89">
        <v>0</v>
      </c>
      <c r="F13" s="90"/>
      <c r="G13" s="88"/>
      <c r="H13" s="89"/>
      <c r="I13" s="90"/>
      <c r="J13" s="97">
        <v>2800</v>
      </c>
      <c r="K13" s="89">
        <v>0</v>
      </c>
      <c r="L13" s="101"/>
      <c r="M13" s="91">
        <v>12000</v>
      </c>
      <c r="N13" s="89">
        <v>0</v>
      </c>
      <c r="O13" s="90"/>
      <c r="P13" s="91">
        <v>200</v>
      </c>
      <c r="Q13" s="89">
        <v>0</v>
      </c>
      <c r="R13" s="90"/>
      <c r="S13" s="91">
        <v>200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19000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78414</v>
      </c>
      <c r="AL13" s="89">
        <v>0</v>
      </c>
      <c r="AM13" s="90"/>
      <c r="AN13" s="91">
        <v>5400</v>
      </c>
      <c r="AO13" s="89">
        <v>0</v>
      </c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151914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48613.799999999996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48613.799999999996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27000</v>
      </c>
      <c r="E19" s="89">
        <v>0</v>
      </c>
      <c r="F19" s="90"/>
      <c r="G19" s="88"/>
      <c r="H19" s="89"/>
      <c r="I19" s="90"/>
      <c r="J19" s="97">
        <v>2000</v>
      </c>
      <c r="K19" s="89">
        <v>0</v>
      </c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>
        <v>18000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47319.3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94319.3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467240.27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45590</v>
      </c>
      <c r="K20" s="78">
        <f t="shared" si="1"/>
        <v>0</v>
      </c>
      <c r="L20" s="77">
        <f t="shared" si="1"/>
        <v>0</v>
      </c>
      <c r="M20" s="98">
        <f t="shared" si="1"/>
        <v>161591.89</v>
      </c>
      <c r="N20" s="78">
        <f t="shared" si="1"/>
        <v>0</v>
      </c>
      <c r="O20" s="77">
        <f t="shared" si="1"/>
        <v>0</v>
      </c>
      <c r="P20" s="98">
        <f t="shared" si="1"/>
        <v>1200</v>
      </c>
      <c r="Q20" s="78">
        <f t="shared" si="1"/>
        <v>0</v>
      </c>
      <c r="R20" s="77">
        <f t="shared" si="1"/>
        <v>0</v>
      </c>
      <c r="S20" s="98">
        <f t="shared" si="1"/>
        <v>200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277000</v>
      </c>
      <c r="AC20" s="78">
        <f t="shared" si="1"/>
        <v>0</v>
      </c>
      <c r="AD20" s="77">
        <f t="shared" si="1"/>
        <v>0</v>
      </c>
      <c r="AE20" s="98">
        <f t="shared" si="1"/>
        <v>71342.66</v>
      </c>
      <c r="AF20" s="78">
        <f t="shared" si="1"/>
        <v>0</v>
      </c>
      <c r="AG20" s="77">
        <f t="shared" si="1"/>
        <v>0</v>
      </c>
      <c r="AH20" s="98">
        <f t="shared" si="1"/>
        <v>10966.4</v>
      </c>
      <c r="AI20" s="78">
        <f t="shared" si="1"/>
        <v>0</v>
      </c>
      <c r="AJ20" s="77">
        <f t="shared" si="1"/>
        <v>0</v>
      </c>
      <c r="AK20" s="98">
        <f t="shared" si="1"/>
        <v>80714</v>
      </c>
      <c r="AL20" s="78">
        <f t="shared" si="1"/>
        <v>0</v>
      </c>
      <c r="AM20" s="77">
        <f t="shared" si="1"/>
        <v>0</v>
      </c>
      <c r="AN20" s="98">
        <f t="shared" si="1"/>
        <v>9400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47319.3</v>
      </c>
      <c r="BJ20" s="78">
        <f t="shared" si="1"/>
        <v>0</v>
      </c>
      <c r="BK20" s="77">
        <f t="shared" si="1"/>
        <v>0</v>
      </c>
      <c r="BL20" s="98">
        <f t="shared" si="1"/>
        <v>48613.799999999996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1221178.3200000003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500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25000</v>
      </c>
      <c r="AF24" s="89">
        <v>0</v>
      </c>
      <c r="AG24" s="101"/>
      <c r="AH24" s="97"/>
      <c r="AI24" s="89"/>
      <c r="AJ24" s="101"/>
      <c r="AK24" s="97">
        <v>6817.3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35317.3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8000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20000</v>
      </c>
      <c r="Z27" s="89">
        <v>0</v>
      </c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28000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11000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500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6817.3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63317.3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54874.05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54874.05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54874.05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54874.05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242582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242582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32500</v>
      </c>
      <c r="BS50" s="89">
        <v>0</v>
      </c>
      <c r="BT50" s="101"/>
      <c r="BU50" s="76"/>
      <c r="BV50" s="85">
        <f t="shared" si="9"/>
        <v>32500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275082</v>
      </c>
      <c r="BS51" s="78">
        <f>BS49+BS50</f>
        <v>0</v>
      </c>
      <c r="BT51" s="77">
        <f>BT49+BT50</f>
        <v>0</v>
      </c>
      <c r="BU51" s="85"/>
      <c r="BV51" s="85">
        <f>BV49+BV50</f>
        <v>275082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478240.27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45590</v>
      </c>
      <c r="K53" s="86">
        <f t="shared" si="11"/>
        <v>0</v>
      </c>
      <c r="L53" s="86">
        <f t="shared" si="11"/>
        <v>0</v>
      </c>
      <c r="M53" s="86">
        <f t="shared" si="11"/>
        <v>161591.89</v>
      </c>
      <c r="N53" s="86">
        <f t="shared" si="11"/>
        <v>0</v>
      </c>
      <c r="O53" s="86">
        <f t="shared" si="11"/>
        <v>0</v>
      </c>
      <c r="P53" s="86">
        <f t="shared" si="11"/>
        <v>1700</v>
      </c>
      <c r="Q53" s="86">
        <f t="shared" si="11"/>
        <v>0</v>
      </c>
      <c r="R53" s="86">
        <f t="shared" si="11"/>
        <v>0</v>
      </c>
      <c r="S53" s="86">
        <f t="shared" si="11"/>
        <v>200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20000</v>
      </c>
      <c r="Z53" s="86">
        <f t="shared" si="11"/>
        <v>0</v>
      </c>
      <c r="AA53" s="86">
        <f t="shared" si="11"/>
        <v>0</v>
      </c>
      <c r="AB53" s="86">
        <f t="shared" si="11"/>
        <v>277000</v>
      </c>
      <c r="AC53" s="86">
        <f t="shared" si="11"/>
        <v>0</v>
      </c>
      <c r="AD53" s="86">
        <f t="shared" si="11"/>
        <v>0</v>
      </c>
      <c r="AE53" s="86">
        <f t="shared" si="11"/>
        <v>96342.66</v>
      </c>
      <c r="AF53" s="86">
        <f t="shared" si="11"/>
        <v>0</v>
      </c>
      <c r="AG53" s="86">
        <f t="shared" si="11"/>
        <v>0</v>
      </c>
      <c r="AH53" s="86">
        <f t="shared" si="11"/>
        <v>10966.4</v>
      </c>
      <c r="AI53" s="86">
        <f t="shared" si="11"/>
        <v>0</v>
      </c>
      <c r="AJ53" s="86">
        <f t="shared" si="11"/>
        <v>0</v>
      </c>
      <c r="AK53" s="86">
        <f t="shared" si="11"/>
        <v>87531.3</v>
      </c>
      <c r="AL53" s="86">
        <f t="shared" si="11"/>
        <v>0</v>
      </c>
      <c r="AM53" s="86">
        <f t="shared" si="11"/>
        <v>0</v>
      </c>
      <c r="AN53" s="86">
        <f t="shared" si="11"/>
        <v>9400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47319.3</v>
      </c>
      <c r="BJ53" s="86">
        <f t="shared" si="11"/>
        <v>0</v>
      </c>
      <c r="BK53" s="86">
        <f t="shared" si="11"/>
        <v>0</v>
      </c>
      <c r="BL53" s="86">
        <f t="shared" si="11"/>
        <v>103487.85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275082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1614451.6700000004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192438.25</v>
      </c>
      <c r="E10" s="89">
        <v>0</v>
      </c>
      <c r="F10" s="90"/>
      <c r="G10" s="88"/>
      <c r="H10" s="89"/>
      <c r="I10" s="90"/>
      <c r="J10" s="97">
        <v>35100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227538.25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20100</v>
      </c>
      <c r="E11" s="89">
        <v>0</v>
      </c>
      <c r="F11" s="90"/>
      <c r="G11" s="88"/>
      <c r="H11" s="89"/>
      <c r="I11" s="90"/>
      <c r="J11" s="97">
        <v>2500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1000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23600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193583.03999999998</v>
      </c>
      <c r="E12" s="89">
        <v>0</v>
      </c>
      <c r="F12" s="90"/>
      <c r="G12" s="88"/>
      <c r="H12" s="89"/>
      <c r="I12" s="90"/>
      <c r="J12" s="97">
        <v>3190</v>
      </c>
      <c r="K12" s="89">
        <v>0</v>
      </c>
      <c r="L12" s="101"/>
      <c r="M12" s="91">
        <v>149591.89</v>
      </c>
      <c r="N12" s="89">
        <v>0</v>
      </c>
      <c r="O12" s="90"/>
      <c r="P12" s="91">
        <v>1000</v>
      </c>
      <c r="Q12" s="89">
        <v>0</v>
      </c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/>
      <c r="AB12" s="91">
        <v>240000</v>
      </c>
      <c r="AC12" s="89">
        <v>0</v>
      </c>
      <c r="AD12" s="90"/>
      <c r="AE12" s="91">
        <v>70342.66</v>
      </c>
      <c r="AF12" s="89">
        <v>0</v>
      </c>
      <c r="AG12" s="90"/>
      <c r="AH12" s="91">
        <v>10966.4</v>
      </c>
      <c r="AI12" s="89">
        <v>0</v>
      </c>
      <c r="AJ12" s="90"/>
      <c r="AK12" s="91">
        <v>2300</v>
      </c>
      <c r="AL12" s="89">
        <v>0</v>
      </c>
      <c r="AM12" s="90"/>
      <c r="AN12" s="91">
        <v>4000</v>
      </c>
      <c r="AO12" s="89">
        <v>0</v>
      </c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674973.99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33900</v>
      </c>
      <c r="E13" s="89">
        <v>0</v>
      </c>
      <c r="F13" s="90"/>
      <c r="G13" s="88"/>
      <c r="H13" s="89"/>
      <c r="I13" s="90"/>
      <c r="J13" s="97">
        <v>2800</v>
      </c>
      <c r="K13" s="89">
        <v>0</v>
      </c>
      <c r="L13" s="101"/>
      <c r="M13" s="91">
        <v>12000</v>
      </c>
      <c r="N13" s="89">
        <v>0</v>
      </c>
      <c r="O13" s="90"/>
      <c r="P13" s="91">
        <v>200</v>
      </c>
      <c r="Q13" s="89">
        <v>0</v>
      </c>
      <c r="R13" s="90"/>
      <c r="S13" s="91">
        <v>200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19000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78414</v>
      </c>
      <c r="AL13" s="89">
        <v>0</v>
      </c>
      <c r="AM13" s="90"/>
      <c r="AN13" s="91">
        <v>5400</v>
      </c>
      <c r="AO13" s="89">
        <v>0</v>
      </c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151914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45658.08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45658.08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27000</v>
      </c>
      <c r="E19" s="89">
        <v>0</v>
      </c>
      <c r="F19" s="90"/>
      <c r="G19" s="88"/>
      <c r="H19" s="89"/>
      <c r="I19" s="90"/>
      <c r="J19" s="97">
        <v>2000</v>
      </c>
      <c r="K19" s="89">
        <v>0</v>
      </c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>
        <v>18000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49494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96494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468021.29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45590</v>
      </c>
      <c r="K20" s="78">
        <f t="shared" si="1"/>
        <v>0</v>
      </c>
      <c r="L20" s="77">
        <f t="shared" si="1"/>
        <v>0</v>
      </c>
      <c r="M20" s="98">
        <f t="shared" si="1"/>
        <v>161591.89</v>
      </c>
      <c r="N20" s="78">
        <f t="shared" si="1"/>
        <v>0</v>
      </c>
      <c r="O20" s="77">
        <f t="shared" si="1"/>
        <v>0</v>
      </c>
      <c r="P20" s="98">
        <f t="shared" si="1"/>
        <v>1200</v>
      </c>
      <c r="Q20" s="78">
        <f t="shared" si="1"/>
        <v>0</v>
      </c>
      <c r="R20" s="77">
        <f t="shared" si="1"/>
        <v>0</v>
      </c>
      <c r="S20" s="98">
        <f t="shared" si="1"/>
        <v>200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277000</v>
      </c>
      <c r="AC20" s="78">
        <f t="shared" si="1"/>
        <v>0</v>
      </c>
      <c r="AD20" s="77">
        <f t="shared" si="1"/>
        <v>0</v>
      </c>
      <c r="AE20" s="98">
        <f t="shared" si="1"/>
        <v>71342.66</v>
      </c>
      <c r="AF20" s="78">
        <f t="shared" si="1"/>
        <v>0</v>
      </c>
      <c r="AG20" s="77">
        <f t="shared" si="1"/>
        <v>0</v>
      </c>
      <c r="AH20" s="98">
        <f t="shared" si="1"/>
        <v>10966.4</v>
      </c>
      <c r="AI20" s="78">
        <f t="shared" si="1"/>
        <v>0</v>
      </c>
      <c r="AJ20" s="77">
        <f t="shared" si="1"/>
        <v>0</v>
      </c>
      <c r="AK20" s="98">
        <f t="shared" si="1"/>
        <v>80714</v>
      </c>
      <c r="AL20" s="78">
        <f t="shared" si="1"/>
        <v>0</v>
      </c>
      <c r="AM20" s="77">
        <f t="shared" si="1"/>
        <v>0</v>
      </c>
      <c r="AN20" s="98">
        <f t="shared" si="1"/>
        <v>9400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49494</v>
      </c>
      <c r="BJ20" s="78">
        <f t="shared" si="1"/>
        <v>0</v>
      </c>
      <c r="BK20" s="77">
        <f t="shared" si="1"/>
        <v>0</v>
      </c>
      <c r="BL20" s="98">
        <f t="shared" si="1"/>
        <v>45658.08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1221178.32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500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25000</v>
      </c>
      <c r="AF24" s="89">
        <v>0</v>
      </c>
      <c r="AG24" s="101"/>
      <c r="AH24" s="97"/>
      <c r="AI24" s="89"/>
      <c r="AJ24" s="101"/>
      <c r="AK24" s="97">
        <v>6817.3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35317.3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8000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8000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11000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500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6817.3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43317.3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54874.05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54874.05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54874.05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54874.05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242582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242582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32500</v>
      </c>
      <c r="BS50" s="89">
        <v>0</v>
      </c>
      <c r="BT50" s="101"/>
      <c r="BU50" s="76"/>
      <c r="BV50" s="85">
        <f t="shared" si="9"/>
        <v>32500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275082</v>
      </c>
      <c r="BS51" s="78">
        <f>BS49+BS50</f>
        <v>0</v>
      </c>
      <c r="BT51" s="77">
        <f>BT49+BT50</f>
        <v>0</v>
      </c>
      <c r="BU51" s="85"/>
      <c r="BV51" s="85">
        <f>BV49+BV50</f>
        <v>275082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479021.29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45590</v>
      </c>
      <c r="K53" s="86">
        <f t="shared" si="11"/>
        <v>0</v>
      </c>
      <c r="L53" s="86">
        <f t="shared" si="11"/>
        <v>0</v>
      </c>
      <c r="M53" s="86">
        <f t="shared" si="11"/>
        <v>161591.89</v>
      </c>
      <c r="N53" s="86">
        <f t="shared" si="11"/>
        <v>0</v>
      </c>
      <c r="O53" s="86">
        <f t="shared" si="11"/>
        <v>0</v>
      </c>
      <c r="P53" s="86">
        <f t="shared" si="11"/>
        <v>1700</v>
      </c>
      <c r="Q53" s="86">
        <f t="shared" si="11"/>
        <v>0</v>
      </c>
      <c r="R53" s="86">
        <f t="shared" si="11"/>
        <v>0</v>
      </c>
      <c r="S53" s="86">
        <f t="shared" si="11"/>
        <v>200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277000</v>
      </c>
      <c r="AC53" s="86">
        <f t="shared" si="11"/>
        <v>0</v>
      </c>
      <c r="AD53" s="86">
        <f t="shared" si="11"/>
        <v>0</v>
      </c>
      <c r="AE53" s="86">
        <f t="shared" si="11"/>
        <v>96342.66</v>
      </c>
      <c r="AF53" s="86">
        <f t="shared" si="11"/>
        <v>0</v>
      </c>
      <c r="AG53" s="86">
        <f t="shared" si="11"/>
        <v>0</v>
      </c>
      <c r="AH53" s="86">
        <f t="shared" si="11"/>
        <v>10966.4</v>
      </c>
      <c r="AI53" s="86">
        <f t="shared" si="11"/>
        <v>0</v>
      </c>
      <c r="AJ53" s="86">
        <f t="shared" si="11"/>
        <v>0</v>
      </c>
      <c r="AK53" s="86">
        <f t="shared" si="11"/>
        <v>87531.3</v>
      </c>
      <c r="AL53" s="86">
        <f t="shared" si="11"/>
        <v>0</v>
      </c>
      <c r="AM53" s="86">
        <f t="shared" si="11"/>
        <v>0</v>
      </c>
      <c r="AN53" s="86">
        <f t="shared" si="11"/>
        <v>9400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49494</v>
      </c>
      <c r="BJ53" s="86">
        <f t="shared" si="11"/>
        <v>0</v>
      </c>
      <c r="BK53" s="86">
        <f t="shared" si="11"/>
        <v>0</v>
      </c>
      <c r="BL53" s="86">
        <f t="shared" si="11"/>
        <v>100532.13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275082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1594451.6700000002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2019-04-04T07:37:12Z</dcterms:modified>
  <cp:category/>
  <cp:version/>
  <cp:contentType/>
  <cp:contentStatus/>
</cp:coreProperties>
</file>