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<sst xmlns="http://schemas.openxmlformats.org/spreadsheetml/2006/main" count="870" uniqueCount="151">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</sst>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12725.73</v>
      </c>
      <c r="E5" s="38"/>
    </row>
    <row r="6" spans="2:5" ht="15">
      <c r="B6" s="8"/>
      <c r="C6" s="5" t="s">
        <v>5</v>
      </c>
      <c r="D6" s="39">
        <v>28208.77</v>
      </c>
      <c r="E6" s="40"/>
    </row>
    <row r="7" spans="2:5" ht="15">
      <c r="B7" s="8"/>
      <c r="C7" s="5" t="s">
        <v>6</v>
      </c>
      <c r="D7" s="39">
        <v>35000</v>
      </c>
      <c r="E7" s="40"/>
    </row>
    <row r="8" spans="2:5" ht="15.75" thickBot="1">
      <c r="B8" s="9"/>
      <c r="C8" s="6" t="s">
        <v>7</v>
      </c>
      <c r="D8" s="41"/>
      <c r="E8" s="42">
        <v>81621.01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856800</v>
      </c>
      <c r="E10" s="45">
        <v>1465715.5999999999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187500</v>
      </c>
      <c r="E14" s="45">
        <v>188039.93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1044300</v>
      </c>
      <c r="E16" s="51">
        <f>E10+E11+E12+E13+E14+E15</f>
        <v>1653755.5299999998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60458.22</v>
      </c>
      <c r="E18" s="45">
        <v>108058.1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60458.22</v>
      </c>
      <c r="E23" s="51">
        <f>E18+E19+E20+E21+E22</f>
        <v>108058.1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144150</v>
      </c>
      <c r="E25" s="45">
        <v>170857.47</v>
      </c>
    </row>
    <row r="26" spans="2:5" ht="15">
      <c r="B26" s="13">
        <v>30200</v>
      </c>
      <c r="C26" s="54" t="s">
        <v>28</v>
      </c>
      <c r="D26" s="39">
        <v>13800</v>
      </c>
      <c r="E26" s="45">
        <v>24909.8</v>
      </c>
    </row>
    <row r="27" spans="2:5" ht="15">
      <c r="B27" s="13">
        <v>30300</v>
      </c>
      <c r="C27" s="54" t="s">
        <v>29</v>
      </c>
      <c r="D27" s="39">
        <v>2000</v>
      </c>
      <c r="E27" s="45">
        <v>2000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13430</v>
      </c>
      <c r="E29" s="50">
        <v>19652.940000000002</v>
      </c>
    </row>
    <row r="30" spans="2:5" ht="15.75" thickBot="1">
      <c r="B30" s="16">
        <v>30000</v>
      </c>
      <c r="C30" s="15" t="s">
        <v>32</v>
      </c>
      <c r="D30" s="48">
        <f>D25+D26+D27+D28+D29</f>
        <v>173380</v>
      </c>
      <c r="E30" s="51">
        <f>E25+E26+E27+E28+E29</f>
        <v>217420.21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39000</v>
      </c>
      <c r="E33" s="59">
        <v>39000</v>
      </c>
    </row>
    <row r="34" spans="2:5" ht="15">
      <c r="B34" s="13">
        <v>40300</v>
      </c>
      <c r="C34" s="54" t="s">
        <v>37</v>
      </c>
      <c r="D34" s="61">
        <v>0</v>
      </c>
      <c r="E34" s="45">
        <v>61900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157676.96</v>
      </c>
      <c r="E36" s="50">
        <v>176776.96</v>
      </c>
    </row>
    <row r="37" spans="2:5" ht="15.75" thickBot="1">
      <c r="B37" s="16">
        <v>40000</v>
      </c>
      <c r="C37" s="15" t="s">
        <v>40</v>
      </c>
      <c r="D37" s="48">
        <f>D32+D33+D34+D35+D36</f>
        <v>196676.96</v>
      </c>
      <c r="E37" s="51">
        <f>E32+E33+E34+E35+E36</f>
        <v>277676.95999999996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8526.2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8526.2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252582</v>
      </c>
      <c r="E54" s="45">
        <v>293509.96</v>
      </c>
    </row>
    <row r="55" spans="2:5" ht="15">
      <c r="B55" s="13">
        <v>90200</v>
      </c>
      <c r="C55" s="54" t="s">
        <v>62</v>
      </c>
      <c r="D55" s="61">
        <v>40000</v>
      </c>
      <c r="E55" s="62">
        <v>52671.829999999994</v>
      </c>
    </row>
    <row r="56" spans="2:5" ht="15.75" thickBot="1">
      <c r="B56" s="16">
        <v>90000</v>
      </c>
      <c r="C56" s="15" t="s">
        <v>63</v>
      </c>
      <c r="D56" s="48">
        <f>D54+D55</f>
        <v>292582</v>
      </c>
      <c r="E56" s="51">
        <f>E54+E55</f>
        <v>346181.79000000004</v>
      </c>
    </row>
    <row r="57" spans="2:5" ht="16.5" thickBot="1" thickTop="1">
      <c r="B57" s="109" t="s">
        <v>64</v>
      </c>
      <c r="C57" s="110"/>
      <c r="D57" s="52">
        <f>D16+D23+D30+D37+D43+D49+D52+D56</f>
        <v>1767397.18</v>
      </c>
      <c r="E57" s="55">
        <f>E16+E23+E30+E37+E43+E49+E52+E56</f>
        <v>2611618.79</v>
      </c>
    </row>
    <row r="58" spans="2:5" ht="16.5" thickBot="1" thickTop="1">
      <c r="B58" s="109" t="s">
        <v>65</v>
      </c>
      <c r="C58" s="110"/>
      <c r="D58" s="52">
        <f>D57+D5+D6+D7+D8</f>
        <v>1843331.68</v>
      </c>
      <c r="E58" s="55">
        <f>E57+E5+E6+E7+E8</f>
        <v>2693239.8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851800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187500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1039300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59958.22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59958.22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144150</v>
      </c>
      <c r="E25" s="45"/>
    </row>
    <row r="26" spans="2:5" ht="15">
      <c r="B26" s="13">
        <v>30200</v>
      </c>
      <c r="C26" s="54" t="s">
        <v>28</v>
      </c>
      <c r="D26" s="39">
        <v>13800</v>
      </c>
      <c r="E26" s="45"/>
    </row>
    <row r="27" spans="2:5" ht="15">
      <c r="B27" s="13">
        <v>30300</v>
      </c>
      <c r="C27" s="54" t="s">
        <v>29</v>
      </c>
      <c r="D27" s="39">
        <v>2000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13430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173380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65317.3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65317.3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252582</v>
      </c>
      <c r="E54" s="45"/>
    </row>
    <row r="55" spans="2:5" ht="15">
      <c r="B55" s="13">
        <v>90200</v>
      </c>
      <c r="C55" s="54" t="s">
        <v>62</v>
      </c>
      <c r="D55" s="61">
        <v>40000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292582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1630537.52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1630537.52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851800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187500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1039300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59958.22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59958.22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144150</v>
      </c>
      <c r="E25" s="45"/>
    </row>
    <row r="26" spans="2:5" ht="15">
      <c r="B26" s="13">
        <v>30200</v>
      </c>
      <c r="C26" s="54" t="s">
        <v>28</v>
      </c>
      <c r="D26" s="39">
        <v>13800</v>
      </c>
      <c r="E26" s="45"/>
    </row>
    <row r="27" spans="2:5" ht="15">
      <c r="B27" s="13">
        <v>30300</v>
      </c>
      <c r="C27" s="54" t="s">
        <v>29</v>
      </c>
      <c r="D27" s="39">
        <v>2000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13430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173380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45317.3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45317.3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252582</v>
      </c>
      <c r="E54" s="45"/>
    </row>
    <row r="55" spans="2:5" ht="15">
      <c r="B55" s="13">
        <v>90200</v>
      </c>
      <c r="C55" s="54" t="s">
        <v>62</v>
      </c>
      <c r="D55" s="61">
        <v>40000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292582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1610537.52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1610537.52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193738.25</v>
      </c>
      <c r="E10" s="89">
        <v>0</v>
      </c>
      <c r="F10" s="90">
        <v>196349.45</v>
      </c>
      <c r="G10" s="88"/>
      <c r="H10" s="89"/>
      <c r="I10" s="90"/>
      <c r="J10" s="97">
        <v>33300</v>
      </c>
      <c r="K10" s="89">
        <v>0</v>
      </c>
      <c r="L10" s="101">
        <v>33702.36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227038.25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230051.81</v>
      </c>
    </row>
    <row r="11" spans="2:76" ht="15">
      <c r="B11" s="13">
        <v>102</v>
      </c>
      <c r="C11" s="25" t="s">
        <v>92</v>
      </c>
      <c r="D11" s="88">
        <v>16300</v>
      </c>
      <c r="E11" s="89">
        <v>0</v>
      </c>
      <c r="F11" s="90">
        <v>16396.36</v>
      </c>
      <c r="G11" s="88"/>
      <c r="H11" s="89"/>
      <c r="I11" s="90"/>
      <c r="J11" s="97">
        <v>2300</v>
      </c>
      <c r="K11" s="89">
        <v>0</v>
      </c>
      <c r="L11" s="101">
        <v>2300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1000</v>
      </c>
      <c r="AF11" s="89">
        <v>0</v>
      </c>
      <c r="AG11" s="90">
        <v>1000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19600</v>
      </c>
      <c r="BW11" s="77">
        <f t="shared" si="1"/>
        <v>0</v>
      </c>
      <c r="BX11" s="79">
        <f t="shared" si="2"/>
        <v>19696.36</v>
      </c>
    </row>
    <row r="12" spans="2:76" ht="15">
      <c r="B12" s="13">
        <v>103</v>
      </c>
      <c r="C12" s="25" t="s">
        <v>93</v>
      </c>
      <c r="D12" s="88">
        <v>188890.13999999998</v>
      </c>
      <c r="E12" s="89">
        <v>0</v>
      </c>
      <c r="F12" s="90">
        <v>299132.70999999996</v>
      </c>
      <c r="G12" s="88"/>
      <c r="H12" s="89"/>
      <c r="I12" s="90"/>
      <c r="J12" s="97">
        <v>2940</v>
      </c>
      <c r="K12" s="89">
        <v>0</v>
      </c>
      <c r="L12" s="101">
        <v>5374.83</v>
      </c>
      <c r="M12" s="91">
        <v>155128.66999999998</v>
      </c>
      <c r="N12" s="89">
        <v>0</v>
      </c>
      <c r="O12" s="90">
        <v>193205.9</v>
      </c>
      <c r="P12" s="91">
        <v>1000</v>
      </c>
      <c r="Q12" s="89">
        <v>0</v>
      </c>
      <c r="R12" s="90">
        <v>1000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14591.51</v>
      </c>
      <c r="AB12" s="91">
        <v>248000</v>
      </c>
      <c r="AC12" s="89">
        <v>0</v>
      </c>
      <c r="AD12" s="90">
        <v>268979.32</v>
      </c>
      <c r="AE12" s="91">
        <v>66850</v>
      </c>
      <c r="AF12" s="89">
        <v>0</v>
      </c>
      <c r="AG12" s="90">
        <v>104385.29</v>
      </c>
      <c r="AH12" s="91">
        <v>8466.4</v>
      </c>
      <c r="AI12" s="89">
        <v>0</v>
      </c>
      <c r="AJ12" s="90">
        <v>8466.4</v>
      </c>
      <c r="AK12" s="91">
        <v>2830</v>
      </c>
      <c r="AL12" s="89">
        <v>0</v>
      </c>
      <c r="AM12" s="90">
        <v>3030</v>
      </c>
      <c r="AN12" s="91">
        <v>4000</v>
      </c>
      <c r="AO12" s="89">
        <v>0</v>
      </c>
      <c r="AP12" s="90">
        <v>7528.24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678105.21</v>
      </c>
      <c r="BW12" s="77">
        <f t="shared" si="1"/>
        <v>0</v>
      </c>
      <c r="BX12" s="79">
        <f t="shared" si="2"/>
        <v>905694.2000000001</v>
      </c>
    </row>
    <row r="13" spans="2:76" ht="15">
      <c r="B13" s="13">
        <v>104</v>
      </c>
      <c r="C13" s="25" t="s">
        <v>19</v>
      </c>
      <c r="D13" s="88">
        <v>37500</v>
      </c>
      <c r="E13" s="89">
        <v>0</v>
      </c>
      <c r="F13" s="90">
        <v>104408.43</v>
      </c>
      <c r="G13" s="88"/>
      <c r="H13" s="89"/>
      <c r="I13" s="90"/>
      <c r="J13" s="97">
        <v>1800</v>
      </c>
      <c r="K13" s="89">
        <v>0</v>
      </c>
      <c r="L13" s="101">
        <v>8689.96</v>
      </c>
      <c r="M13" s="91">
        <v>12000</v>
      </c>
      <c r="N13" s="89">
        <v>0</v>
      </c>
      <c r="O13" s="90">
        <v>14672.01</v>
      </c>
      <c r="P13" s="91">
        <v>200</v>
      </c>
      <c r="Q13" s="89">
        <v>0</v>
      </c>
      <c r="R13" s="90">
        <v>400</v>
      </c>
      <c r="S13" s="91">
        <v>600</v>
      </c>
      <c r="T13" s="89">
        <v>0</v>
      </c>
      <c r="U13" s="90">
        <v>600</v>
      </c>
      <c r="V13" s="91"/>
      <c r="W13" s="89"/>
      <c r="X13" s="90"/>
      <c r="Y13" s="91"/>
      <c r="Z13" s="89"/>
      <c r="AA13" s="90"/>
      <c r="AB13" s="91">
        <v>13000</v>
      </c>
      <c r="AC13" s="89">
        <v>0</v>
      </c>
      <c r="AD13" s="90">
        <v>77658</v>
      </c>
      <c r="AE13" s="91"/>
      <c r="AF13" s="89"/>
      <c r="AG13" s="90"/>
      <c r="AH13" s="91"/>
      <c r="AI13" s="89"/>
      <c r="AJ13" s="90"/>
      <c r="AK13" s="91">
        <v>81068.4</v>
      </c>
      <c r="AL13" s="89">
        <v>0</v>
      </c>
      <c r="AM13" s="90">
        <v>86959.4</v>
      </c>
      <c r="AN13" s="91">
        <v>5400</v>
      </c>
      <c r="AO13" s="89">
        <v>0</v>
      </c>
      <c r="AP13" s="90">
        <v>5400</v>
      </c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151568.4</v>
      </c>
      <c r="BW13" s="77">
        <f t="shared" si="1"/>
        <v>0</v>
      </c>
      <c r="BX13" s="79">
        <f t="shared" si="2"/>
        <v>298787.79999999993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51241.74</v>
      </c>
      <c r="BM16" s="89">
        <v>0</v>
      </c>
      <c r="BN16" s="90">
        <v>51241.74</v>
      </c>
      <c r="BO16" s="91"/>
      <c r="BP16" s="89"/>
      <c r="BQ16" s="90"/>
      <c r="BR16" s="97"/>
      <c r="BS16" s="89"/>
      <c r="BT16" s="101"/>
      <c r="BU16" s="76"/>
      <c r="BV16" s="85">
        <f t="shared" si="0"/>
        <v>51241.74</v>
      </c>
      <c r="BW16" s="77">
        <f t="shared" si="1"/>
        <v>0</v>
      </c>
      <c r="BX16" s="79">
        <f t="shared" si="2"/>
        <v>51241.74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>
        <v>1000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1000</v>
      </c>
    </row>
    <row r="19" spans="2:76" ht="15">
      <c r="B19" s="13">
        <v>110</v>
      </c>
      <c r="C19" s="25" t="s">
        <v>98</v>
      </c>
      <c r="D19" s="88">
        <v>22500</v>
      </c>
      <c r="E19" s="89">
        <v>0</v>
      </c>
      <c r="F19" s="90">
        <v>25477.39</v>
      </c>
      <c r="G19" s="88"/>
      <c r="H19" s="89"/>
      <c r="I19" s="90"/>
      <c r="J19" s="97">
        <v>2000</v>
      </c>
      <c r="K19" s="89">
        <v>0</v>
      </c>
      <c r="L19" s="101">
        <v>2000</v>
      </c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13000</v>
      </c>
      <c r="AC19" s="89">
        <v>0</v>
      </c>
      <c r="AD19" s="101">
        <v>18800.2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67380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104880</v>
      </c>
      <c r="BW19" s="77">
        <f t="shared" si="1"/>
        <v>0</v>
      </c>
      <c r="BX19" s="79">
        <f t="shared" si="2"/>
        <v>46277.59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459928.39</v>
      </c>
      <c r="E20" s="78">
        <f t="shared" si="3"/>
        <v>0</v>
      </c>
      <c r="F20" s="79">
        <f t="shared" si="3"/>
        <v>642764.34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42340</v>
      </c>
      <c r="K20" s="78">
        <f t="shared" si="3"/>
        <v>0</v>
      </c>
      <c r="L20" s="77">
        <f t="shared" si="3"/>
        <v>52067.15</v>
      </c>
      <c r="M20" s="98">
        <f t="shared" si="3"/>
        <v>167128.66999999998</v>
      </c>
      <c r="N20" s="78">
        <f t="shared" si="3"/>
        <v>0</v>
      </c>
      <c r="O20" s="77">
        <f t="shared" si="3"/>
        <v>207877.91</v>
      </c>
      <c r="P20" s="98">
        <f t="shared" si="3"/>
        <v>1200</v>
      </c>
      <c r="Q20" s="78">
        <f t="shared" si="3"/>
        <v>0</v>
      </c>
      <c r="R20" s="77">
        <f t="shared" si="3"/>
        <v>1400</v>
      </c>
      <c r="S20" s="98">
        <f t="shared" si="3"/>
        <v>600</v>
      </c>
      <c r="T20" s="78">
        <f t="shared" si="3"/>
        <v>0</v>
      </c>
      <c r="U20" s="77">
        <f t="shared" si="3"/>
        <v>600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14591.51</v>
      </c>
      <c r="AB20" s="98">
        <f t="shared" si="3"/>
        <v>274000</v>
      </c>
      <c r="AC20" s="78">
        <f t="shared" si="3"/>
        <v>0</v>
      </c>
      <c r="AD20" s="77">
        <f t="shared" si="3"/>
        <v>365437.52</v>
      </c>
      <c r="AE20" s="98">
        <f t="shared" si="3"/>
        <v>67850</v>
      </c>
      <c r="AF20" s="78">
        <f t="shared" si="3"/>
        <v>0</v>
      </c>
      <c r="AG20" s="77">
        <f t="shared" si="3"/>
        <v>105385.29</v>
      </c>
      <c r="AH20" s="98">
        <f t="shared" si="3"/>
        <v>8466.4</v>
      </c>
      <c r="AI20" s="78">
        <f t="shared" si="3"/>
        <v>0</v>
      </c>
      <c r="AJ20" s="77">
        <f t="shared" si="3"/>
        <v>8466.4</v>
      </c>
      <c r="AK20" s="98">
        <f t="shared" si="3"/>
        <v>83898.4</v>
      </c>
      <c r="AL20" s="78">
        <f t="shared" si="3"/>
        <v>0</v>
      </c>
      <c r="AM20" s="77">
        <f t="shared" si="3"/>
        <v>89989.4</v>
      </c>
      <c r="AN20" s="98">
        <f t="shared" si="3"/>
        <v>9400</v>
      </c>
      <c r="AO20" s="78">
        <f t="shared" si="3"/>
        <v>0</v>
      </c>
      <c r="AP20" s="77">
        <f t="shared" si="3"/>
        <v>12928.24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67380</v>
      </c>
      <c r="BJ20" s="78">
        <f t="shared" si="3"/>
        <v>0</v>
      </c>
      <c r="BK20" s="77">
        <f t="shared" si="3"/>
        <v>0</v>
      </c>
      <c r="BL20" s="98">
        <f t="shared" si="3"/>
        <v>51241.74</v>
      </c>
      <c r="BM20" s="78">
        <f t="shared" si="3"/>
        <v>0</v>
      </c>
      <c r="BN20" s="77">
        <f t="shared" si="3"/>
        <v>51241.74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1233433.5999999999</v>
      </c>
      <c r="BW20" s="77">
        <f>BW10+BW11+BW12+BW13+BW14+BW15+BW16+BW17+BW18+BW19</f>
        <v>0</v>
      </c>
      <c r="BX20" s="95">
        <f>BX10+BX11+BX12+BX13+BX14+BX15+BX16+BX17+BX18+BX19</f>
        <v>1552749.5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>
        <v>11128.46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500</v>
      </c>
      <c r="Q24" s="89">
        <v>0</v>
      </c>
      <c r="R24" s="101">
        <v>1000</v>
      </c>
      <c r="S24" s="97">
        <v>0</v>
      </c>
      <c r="T24" s="89">
        <v>0</v>
      </c>
      <c r="U24" s="101">
        <v>8444.07</v>
      </c>
      <c r="V24" s="97"/>
      <c r="W24" s="89"/>
      <c r="X24" s="101"/>
      <c r="Y24" s="97">
        <v>35000</v>
      </c>
      <c r="Z24" s="89">
        <v>0</v>
      </c>
      <c r="AA24" s="101">
        <v>35000</v>
      </c>
      <c r="AB24" s="97"/>
      <c r="AC24" s="89"/>
      <c r="AD24" s="101"/>
      <c r="AE24" s="97">
        <v>25317.3</v>
      </c>
      <c r="AF24" s="89">
        <v>0</v>
      </c>
      <c r="AG24" s="101">
        <v>37810.55</v>
      </c>
      <c r="AH24" s="97"/>
      <c r="AI24" s="89"/>
      <c r="AJ24" s="101"/>
      <c r="AK24" s="97">
        <v>8000</v>
      </c>
      <c r="AL24" s="89">
        <v>0</v>
      </c>
      <c r="AM24" s="101">
        <v>8000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73817.3</v>
      </c>
      <c r="BW24" s="77">
        <f t="shared" si="4"/>
        <v>0</v>
      </c>
      <c r="BX24" s="79">
        <f t="shared" si="4"/>
        <v>101383.08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39000</v>
      </c>
      <c r="AF25" s="89">
        <v>0</v>
      </c>
      <c r="AG25" s="101">
        <v>39000.02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39000</v>
      </c>
      <c r="BW25" s="77">
        <f t="shared" si="4"/>
        <v>0</v>
      </c>
      <c r="BX25" s="79">
        <f t="shared" si="4"/>
        <v>39000.02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6500</v>
      </c>
      <c r="E27" s="89">
        <v>0</v>
      </c>
      <c r="F27" s="90">
        <v>13820</v>
      </c>
      <c r="G27" s="88"/>
      <c r="H27" s="89"/>
      <c r="I27" s="90"/>
      <c r="J27" s="97">
        <v>0</v>
      </c>
      <c r="K27" s="89">
        <v>0</v>
      </c>
      <c r="L27" s="101">
        <v>7686</v>
      </c>
      <c r="M27" s="97">
        <v>0</v>
      </c>
      <c r="N27" s="89">
        <v>0</v>
      </c>
      <c r="O27" s="101">
        <v>0.08</v>
      </c>
      <c r="P27" s="97"/>
      <c r="Q27" s="89"/>
      <c r="R27" s="101"/>
      <c r="S27" s="97">
        <v>73538.28</v>
      </c>
      <c r="T27" s="89">
        <v>0</v>
      </c>
      <c r="U27" s="101">
        <v>75850.84</v>
      </c>
      <c r="V27" s="97"/>
      <c r="W27" s="89"/>
      <c r="X27" s="101"/>
      <c r="Y27" s="97">
        <v>48208.770000000004</v>
      </c>
      <c r="Z27" s="89">
        <v>0</v>
      </c>
      <c r="AA27" s="101">
        <v>55000</v>
      </c>
      <c r="AB27" s="97">
        <v>18821.38</v>
      </c>
      <c r="AC27" s="89">
        <v>0</v>
      </c>
      <c r="AD27" s="101">
        <v>18821.38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147068.43</v>
      </c>
      <c r="BW27" s="77">
        <f t="shared" si="4"/>
        <v>0</v>
      </c>
      <c r="BX27" s="79">
        <f t="shared" si="4"/>
        <v>171178.3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11500</v>
      </c>
      <c r="E28" s="78">
        <f t="shared" si="5"/>
        <v>0</v>
      </c>
      <c r="F28" s="79">
        <f t="shared" si="5"/>
        <v>24948.46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7686</v>
      </c>
      <c r="M28" s="98">
        <f t="shared" si="5"/>
        <v>0</v>
      </c>
      <c r="N28" s="78">
        <f t="shared" si="5"/>
        <v>0</v>
      </c>
      <c r="O28" s="77">
        <f t="shared" si="5"/>
        <v>0.08</v>
      </c>
      <c r="P28" s="98">
        <f t="shared" si="5"/>
        <v>500</v>
      </c>
      <c r="Q28" s="78">
        <f t="shared" si="5"/>
        <v>0</v>
      </c>
      <c r="R28" s="77">
        <f t="shared" si="5"/>
        <v>1000</v>
      </c>
      <c r="S28" s="98">
        <f t="shared" si="5"/>
        <v>73538.28</v>
      </c>
      <c r="T28" s="78">
        <f t="shared" si="5"/>
        <v>0</v>
      </c>
      <c r="U28" s="77">
        <f t="shared" si="5"/>
        <v>84294.91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83208.77</v>
      </c>
      <c r="Z28" s="78">
        <f t="shared" si="5"/>
        <v>0</v>
      </c>
      <c r="AA28" s="77">
        <f t="shared" si="5"/>
        <v>90000</v>
      </c>
      <c r="AB28" s="98">
        <f t="shared" si="5"/>
        <v>18821.38</v>
      </c>
      <c r="AC28" s="78">
        <f t="shared" si="5"/>
        <v>0</v>
      </c>
      <c r="AD28" s="77">
        <f t="shared" si="5"/>
        <v>18821.38</v>
      </c>
      <c r="AE28" s="98">
        <f t="shared" si="5"/>
        <v>64317.3</v>
      </c>
      <c r="AF28" s="78">
        <f t="shared" si="5"/>
        <v>0</v>
      </c>
      <c r="AG28" s="77">
        <f t="shared" si="5"/>
        <v>76810.57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8000</v>
      </c>
      <c r="AL28" s="78">
        <f t="shared" si="6"/>
        <v>0</v>
      </c>
      <c r="AM28" s="77">
        <f t="shared" si="6"/>
        <v>8000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259885.72999999998</v>
      </c>
      <c r="BW28" s="77">
        <f>BW23+BW24+BW25+BW26+BW27</f>
        <v>0</v>
      </c>
      <c r="BX28" s="95">
        <f>BX23+BX24+BX25+BX26+BX27</f>
        <v>311561.4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57430.35</v>
      </c>
      <c r="BM40" s="89">
        <v>0</v>
      </c>
      <c r="BN40" s="101">
        <v>57430.35</v>
      </c>
      <c r="BO40" s="97"/>
      <c r="BP40" s="89"/>
      <c r="BQ40" s="101"/>
      <c r="BR40" s="97"/>
      <c r="BS40" s="89"/>
      <c r="BT40" s="101"/>
      <c r="BU40" s="76"/>
      <c r="BV40" s="85">
        <f t="shared" si="10"/>
        <v>57430.35</v>
      </c>
      <c r="BW40" s="77">
        <f t="shared" si="10"/>
        <v>0</v>
      </c>
      <c r="BX40" s="79">
        <f t="shared" si="10"/>
        <v>57430.35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57430.35</v>
      </c>
      <c r="BM42" s="78">
        <f t="shared" si="12"/>
        <v>0</v>
      </c>
      <c r="BN42" s="77">
        <f t="shared" si="12"/>
        <v>57430.35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57430.35</v>
      </c>
      <c r="BW42" s="77">
        <f>BW38+BW39+BW40+BW41</f>
        <v>0</v>
      </c>
      <c r="BX42" s="95">
        <f>BX38+BX39+BX40+BX41</f>
        <v>57430.35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252582</v>
      </c>
      <c r="BS49" s="89">
        <v>0</v>
      </c>
      <c r="BT49" s="101">
        <v>289772.37</v>
      </c>
      <c r="BU49" s="76"/>
      <c r="BV49" s="85">
        <f aca="true" t="shared" si="15" ref="BV49:BX50">D49+G49+J49+M49+P49+S49+V49+Y49+AB49+AE49+AH49+AK49+AN49+AQ49+AT49+AW49+AZ49+BC49+BF49+BI49+BL49+BO49+BR49</f>
        <v>252582</v>
      </c>
      <c r="BW49" s="77">
        <f t="shared" si="15"/>
        <v>0</v>
      </c>
      <c r="BX49" s="79">
        <f t="shared" si="15"/>
        <v>289772.37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>
        <v>45157.590000000004</v>
      </c>
      <c r="BU50" s="76"/>
      <c r="BV50" s="85">
        <f t="shared" si="15"/>
        <v>40000</v>
      </c>
      <c r="BW50" s="77">
        <f t="shared" si="15"/>
        <v>0</v>
      </c>
      <c r="BX50" s="79">
        <f t="shared" si="15"/>
        <v>45157.590000000004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292582</v>
      </c>
      <c r="BS51" s="78">
        <f>BS49+BS50</f>
        <v>0</v>
      </c>
      <c r="BT51" s="77">
        <f>BT49+BT50</f>
        <v>334929.96</v>
      </c>
      <c r="BU51" s="85"/>
      <c r="BV51" s="85">
        <f>BV49+BV50</f>
        <v>292582</v>
      </c>
      <c r="BW51" s="77">
        <f>BW49+BW50</f>
        <v>0</v>
      </c>
      <c r="BX51" s="95">
        <f>BX49+BX50</f>
        <v>334929.96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471428.39</v>
      </c>
      <c r="E53" s="86">
        <f t="shared" si="18"/>
        <v>0</v>
      </c>
      <c r="F53" s="86">
        <f t="shared" si="18"/>
        <v>667712.7999999999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42340</v>
      </c>
      <c r="K53" s="86">
        <f t="shared" si="18"/>
        <v>0</v>
      </c>
      <c r="L53" s="86">
        <f t="shared" si="18"/>
        <v>59753.15</v>
      </c>
      <c r="M53" s="86">
        <f t="shared" si="18"/>
        <v>167128.66999999998</v>
      </c>
      <c r="N53" s="86">
        <f t="shared" si="18"/>
        <v>0</v>
      </c>
      <c r="O53" s="86">
        <f t="shared" si="18"/>
        <v>207877.99</v>
      </c>
      <c r="P53" s="86">
        <f t="shared" si="18"/>
        <v>1700</v>
      </c>
      <c r="Q53" s="86">
        <f t="shared" si="18"/>
        <v>0</v>
      </c>
      <c r="R53" s="86">
        <f t="shared" si="18"/>
        <v>2400</v>
      </c>
      <c r="S53" s="86">
        <f t="shared" si="18"/>
        <v>74138.28</v>
      </c>
      <c r="T53" s="86">
        <f t="shared" si="18"/>
        <v>0</v>
      </c>
      <c r="U53" s="86">
        <f t="shared" si="18"/>
        <v>84894.91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83208.77</v>
      </c>
      <c r="Z53" s="86">
        <f t="shared" si="18"/>
        <v>0</v>
      </c>
      <c r="AA53" s="86">
        <f t="shared" si="18"/>
        <v>104591.51</v>
      </c>
      <c r="AB53" s="86">
        <f t="shared" si="18"/>
        <v>292821.38</v>
      </c>
      <c r="AC53" s="86">
        <f t="shared" si="18"/>
        <v>0</v>
      </c>
      <c r="AD53" s="86">
        <f t="shared" si="18"/>
        <v>384258.9</v>
      </c>
      <c r="AE53" s="86">
        <f t="shared" si="18"/>
        <v>132167.3</v>
      </c>
      <c r="AF53" s="86">
        <f t="shared" si="18"/>
        <v>0</v>
      </c>
      <c r="AG53" s="86">
        <f t="shared" si="18"/>
        <v>182195.86</v>
      </c>
      <c r="AH53" s="86">
        <f t="shared" si="18"/>
        <v>8466.4</v>
      </c>
      <c r="AI53" s="86">
        <f t="shared" si="18"/>
        <v>0</v>
      </c>
      <c r="AJ53" s="86">
        <f aca="true" t="shared" si="19" ref="AJ53:BT53">AJ20+AJ28+AJ35+AJ42+AJ46+AJ51</f>
        <v>8466.4</v>
      </c>
      <c r="AK53" s="86">
        <f t="shared" si="19"/>
        <v>91898.4</v>
      </c>
      <c r="AL53" s="86">
        <f t="shared" si="19"/>
        <v>0</v>
      </c>
      <c r="AM53" s="86">
        <f t="shared" si="19"/>
        <v>97989.4</v>
      </c>
      <c r="AN53" s="86">
        <f t="shared" si="19"/>
        <v>9400</v>
      </c>
      <c r="AO53" s="86">
        <f t="shared" si="19"/>
        <v>0</v>
      </c>
      <c r="AP53" s="86">
        <f t="shared" si="19"/>
        <v>12928.24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67380</v>
      </c>
      <c r="BJ53" s="86">
        <f t="shared" si="19"/>
        <v>0</v>
      </c>
      <c r="BK53" s="86">
        <f t="shared" si="19"/>
        <v>0</v>
      </c>
      <c r="BL53" s="86">
        <f t="shared" si="19"/>
        <v>108672.09</v>
      </c>
      <c r="BM53" s="86">
        <f t="shared" si="19"/>
        <v>0</v>
      </c>
      <c r="BN53" s="86">
        <f t="shared" si="19"/>
        <v>108672.09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292582</v>
      </c>
      <c r="BS53" s="86">
        <f t="shared" si="19"/>
        <v>0</v>
      </c>
      <c r="BT53" s="86">
        <f t="shared" si="19"/>
        <v>334929.96</v>
      </c>
      <c r="BU53" s="86">
        <f>BU8</f>
        <v>0</v>
      </c>
      <c r="BV53" s="102">
        <f>BV8+BV20+BV28+BV35+BV42+BV46+BV51</f>
        <v>1843331.68</v>
      </c>
      <c r="BW53" s="87">
        <f>BW20+BW28+BW35+BW42+BW46+BW51</f>
        <v>0</v>
      </c>
      <c r="BX53" s="87">
        <f>BX20+BX28+BX35+BX42+BX46+BX51</f>
        <v>2256671.21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184838.25</v>
      </c>
      <c r="E10" s="89">
        <v>0</v>
      </c>
      <c r="F10" s="90"/>
      <c r="G10" s="88"/>
      <c r="H10" s="89"/>
      <c r="I10" s="90"/>
      <c r="J10" s="97">
        <v>33300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218138.25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16300</v>
      </c>
      <c r="E11" s="89">
        <v>0</v>
      </c>
      <c r="F11" s="90"/>
      <c r="G11" s="88"/>
      <c r="H11" s="89"/>
      <c r="I11" s="90"/>
      <c r="J11" s="97">
        <v>2300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188247.41</v>
      </c>
      <c r="E12" s="89">
        <v>0</v>
      </c>
      <c r="F12" s="90"/>
      <c r="G12" s="88"/>
      <c r="H12" s="89"/>
      <c r="I12" s="90"/>
      <c r="J12" s="97">
        <v>2940</v>
      </c>
      <c r="K12" s="89">
        <v>0</v>
      </c>
      <c r="L12" s="101"/>
      <c r="M12" s="91">
        <v>154861.97</v>
      </c>
      <c r="N12" s="89">
        <v>0</v>
      </c>
      <c r="O12" s="90"/>
      <c r="P12" s="91">
        <v>1000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248000</v>
      </c>
      <c r="AC12" s="89">
        <v>0</v>
      </c>
      <c r="AD12" s="90"/>
      <c r="AE12" s="91">
        <v>65500</v>
      </c>
      <c r="AF12" s="89">
        <v>0</v>
      </c>
      <c r="AG12" s="90"/>
      <c r="AH12" s="91">
        <v>8466.4</v>
      </c>
      <c r="AI12" s="89">
        <v>0</v>
      </c>
      <c r="AJ12" s="90"/>
      <c r="AK12" s="91">
        <v>2830</v>
      </c>
      <c r="AL12" s="89">
        <v>0</v>
      </c>
      <c r="AM12" s="90"/>
      <c r="AN12" s="91">
        <v>4000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675845.78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37500</v>
      </c>
      <c r="E13" s="89">
        <v>0</v>
      </c>
      <c r="F13" s="90"/>
      <c r="G13" s="88"/>
      <c r="H13" s="89"/>
      <c r="I13" s="90"/>
      <c r="J13" s="97">
        <v>1800</v>
      </c>
      <c r="K13" s="89">
        <v>0</v>
      </c>
      <c r="L13" s="101"/>
      <c r="M13" s="91">
        <v>12000</v>
      </c>
      <c r="N13" s="89">
        <v>0</v>
      </c>
      <c r="O13" s="90"/>
      <c r="P13" s="91">
        <v>200</v>
      </c>
      <c r="Q13" s="89">
        <v>0</v>
      </c>
      <c r="R13" s="90"/>
      <c r="S13" s="91">
        <v>600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13000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78414</v>
      </c>
      <c r="AL13" s="89">
        <v>0</v>
      </c>
      <c r="AM13" s="90"/>
      <c r="AN13" s="91">
        <v>5400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148914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48251.02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48251.02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22500</v>
      </c>
      <c r="E19" s="89">
        <v>0</v>
      </c>
      <c r="F19" s="90"/>
      <c r="G19" s="88"/>
      <c r="H19" s="89"/>
      <c r="I19" s="90"/>
      <c r="J19" s="97">
        <v>2000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13000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67380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104880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450385.66000000003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42340</v>
      </c>
      <c r="K20" s="78">
        <f t="shared" si="1"/>
        <v>0</v>
      </c>
      <c r="L20" s="77">
        <f t="shared" si="1"/>
        <v>0</v>
      </c>
      <c r="M20" s="98">
        <f t="shared" si="1"/>
        <v>166861.97</v>
      </c>
      <c r="N20" s="78">
        <f t="shared" si="1"/>
        <v>0</v>
      </c>
      <c r="O20" s="77">
        <f t="shared" si="1"/>
        <v>0</v>
      </c>
      <c r="P20" s="98">
        <f t="shared" si="1"/>
        <v>1200</v>
      </c>
      <c r="Q20" s="78">
        <f t="shared" si="1"/>
        <v>0</v>
      </c>
      <c r="R20" s="77">
        <f t="shared" si="1"/>
        <v>0</v>
      </c>
      <c r="S20" s="98">
        <f t="shared" si="1"/>
        <v>600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274000</v>
      </c>
      <c r="AC20" s="78">
        <f t="shared" si="1"/>
        <v>0</v>
      </c>
      <c r="AD20" s="77">
        <f t="shared" si="1"/>
        <v>0</v>
      </c>
      <c r="AE20" s="98">
        <f t="shared" si="1"/>
        <v>66500</v>
      </c>
      <c r="AF20" s="78">
        <f t="shared" si="1"/>
        <v>0</v>
      </c>
      <c r="AG20" s="77">
        <f t="shared" si="1"/>
        <v>0</v>
      </c>
      <c r="AH20" s="98">
        <f t="shared" si="1"/>
        <v>8466.4</v>
      </c>
      <c r="AI20" s="78">
        <f t="shared" si="1"/>
        <v>0</v>
      </c>
      <c r="AJ20" s="77">
        <f t="shared" si="1"/>
        <v>0</v>
      </c>
      <c r="AK20" s="98">
        <f t="shared" si="1"/>
        <v>81244</v>
      </c>
      <c r="AL20" s="78">
        <f t="shared" si="1"/>
        <v>0</v>
      </c>
      <c r="AM20" s="77">
        <f t="shared" si="1"/>
        <v>0</v>
      </c>
      <c r="AN20" s="98">
        <f t="shared" si="1"/>
        <v>9400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67380</v>
      </c>
      <c r="BJ20" s="78">
        <f t="shared" si="1"/>
        <v>0</v>
      </c>
      <c r="BK20" s="77">
        <f t="shared" si="1"/>
        <v>0</v>
      </c>
      <c r="BL20" s="98">
        <f t="shared" si="1"/>
        <v>48251.02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1216629.05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500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28817.3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40317.3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20000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28817.3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65317.3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56009.17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56009.17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56009.17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56009.17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252582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252582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/>
      <c r="BU50" s="76"/>
      <c r="BV50" s="85">
        <f t="shared" si="9"/>
        <v>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292582</v>
      </c>
      <c r="BS51" s="78">
        <f>BS49+BS50</f>
        <v>0</v>
      </c>
      <c r="BT51" s="77">
        <f>BT49+BT50</f>
        <v>0</v>
      </c>
      <c r="BU51" s="85"/>
      <c r="BV51" s="85">
        <f>BV49+BV50</f>
        <v>292582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458385.66000000003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42340</v>
      </c>
      <c r="K53" s="86">
        <f t="shared" si="11"/>
        <v>0</v>
      </c>
      <c r="L53" s="86">
        <f t="shared" si="11"/>
        <v>0</v>
      </c>
      <c r="M53" s="86">
        <f t="shared" si="11"/>
        <v>166861.97</v>
      </c>
      <c r="N53" s="86">
        <f t="shared" si="11"/>
        <v>0</v>
      </c>
      <c r="O53" s="86">
        <f t="shared" si="11"/>
        <v>0</v>
      </c>
      <c r="P53" s="86">
        <f t="shared" si="11"/>
        <v>1700</v>
      </c>
      <c r="Q53" s="86">
        <f t="shared" si="11"/>
        <v>0</v>
      </c>
      <c r="R53" s="86">
        <f t="shared" si="11"/>
        <v>0</v>
      </c>
      <c r="S53" s="86">
        <f t="shared" si="11"/>
        <v>600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20000</v>
      </c>
      <c r="Z53" s="86">
        <f t="shared" si="11"/>
        <v>0</v>
      </c>
      <c r="AA53" s="86">
        <f t="shared" si="11"/>
        <v>0</v>
      </c>
      <c r="AB53" s="86">
        <f t="shared" si="11"/>
        <v>274000</v>
      </c>
      <c r="AC53" s="86">
        <f t="shared" si="11"/>
        <v>0</v>
      </c>
      <c r="AD53" s="86">
        <f t="shared" si="11"/>
        <v>0</v>
      </c>
      <c r="AE53" s="86">
        <f t="shared" si="11"/>
        <v>95317.3</v>
      </c>
      <c r="AF53" s="86">
        <f t="shared" si="11"/>
        <v>0</v>
      </c>
      <c r="AG53" s="86">
        <f t="shared" si="11"/>
        <v>0</v>
      </c>
      <c r="AH53" s="86">
        <f t="shared" si="11"/>
        <v>8466.4</v>
      </c>
      <c r="AI53" s="86">
        <f t="shared" si="11"/>
        <v>0</v>
      </c>
      <c r="AJ53" s="86">
        <f t="shared" si="11"/>
        <v>0</v>
      </c>
      <c r="AK53" s="86">
        <f t="shared" si="11"/>
        <v>89244</v>
      </c>
      <c r="AL53" s="86">
        <f t="shared" si="11"/>
        <v>0</v>
      </c>
      <c r="AM53" s="86">
        <f t="shared" si="11"/>
        <v>0</v>
      </c>
      <c r="AN53" s="86">
        <f t="shared" si="11"/>
        <v>9400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67380</v>
      </c>
      <c r="BJ53" s="86">
        <f t="shared" si="11"/>
        <v>0</v>
      </c>
      <c r="BK53" s="86">
        <f t="shared" si="11"/>
        <v>0</v>
      </c>
      <c r="BL53" s="86">
        <f t="shared" si="11"/>
        <v>104260.19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292582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1630537.52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184838.25</v>
      </c>
      <c r="E10" s="89">
        <v>0</v>
      </c>
      <c r="F10" s="90"/>
      <c r="G10" s="88"/>
      <c r="H10" s="89"/>
      <c r="I10" s="90"/>
      <c r="J10" s="97">
        <v>33300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218138.25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16300</v>
      </c>
      <c r="E11" s="89">
        <v>0</v>
      </c>
      <c r="F11" s="90"/>
      <c r="G11" s="88"/>
      <c r="H11" s="89"/>
      <c r="I11" s="90"/>
      <c r="J11" s="97">
        <v>2300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190872.01</v>
      </c>
      <c r="E12" s="89">
        <v>0</v>
      </c>
      <c r="F12" s="90"/>
      <c r="G12" s="88"/>
      <c r="H12" s="89"/>
      <c r="I12" s="90"/>
      <c r="J12" s="97">
        <v>2940</v>
      </c>
      <c r="K12" s="89">
        <v>0</v>
      </c>
      <c r="L12" s="101"/>
      <c r="M12" s="91">
        <v>156300</v>
      </c>
      <c r="N12" s="89">
        <v>0</v>
      </c>
      <c r="O12" s="90"/>
      <c r="P12" s="91">
        <v>1000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248000</v>
      </c>
      <c r="AC12" s="89">
        <v>0</v>
      </c>
      <c r="AD12" s="90"/>
      <c r="AE12" s="91">
        <v>65500</v>
      </c>
      <c r="AF12" s="89">
        <v>0</v>
      </c>
      <c r="AG12" s="90"/>
      <c r="AH12" s="91">
        <v>8466.4</v>
      </c>
      <c r="AI12" s="89">
        <v>0</v>
      </c>
      <c r="AJ12" s="90"/>
      <c r="AK12" s="91">
        <v>2830</v>
      </c>
      <c r="AL12" s="89">
        <v>0</v>
      </c>
      <c r="AM12" s="90"/>
      <c r="AN12" s="91">
        <v>4000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679908.41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37500</v>
      </c>
      <c r="E13" s="89">
        <v>0</v>
      </c>
      <c r="F13" s="90"/>
      <c r="G13" s="88"/>
      <c r="H13" s="89"/>
      <c r="I13" s="90"/>
      <c r="J13" s="97">
        <v>1800</v>
      </c>
      <c r="K13" s="89">
        <v>0</v>
      </c>
      <c r="L13" s="101"/>
      <c r="M13" s="91">
        <v>12000</v>
      </c>
      <c r="N13" s="89">
        <v>0</v>
      </c>
      <c r="O13" s="90"/>
      <c r="P13" s="91">
        <v>200</v>
      </c>
      <c r="Q13" s="89">
        <v>0</v>
      </c>
      <c r="R13" s="90"/>
      <c r="S13" s="91">
        <v>600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13000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78414</v>
      </c>
      <c r="AL13" s="89">
        <v>0</v>
      </c>
      <c r="AM13" s="90"/>
      <c r="AN13" s="91">
        <v>5400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148914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45323.51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45323.51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22500</v>
      </c>
      <c r="E19" s="89">
        <v>0</v>
      </c>
      <c r="F19" s="90"/>
      <c r="G19" s="88"/>
      <c r="H19" s="89"/>
      <c r="I19" s="90"/>
      <c r="J19" s="97">
        <v>2000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13000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67380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104880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453010.26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42340</v>
      </c>
      <c r="K20" s="78">
        <f t="shared" si="1"/>
        <v>0</v>
      </c>
      <c r="L20" s="77">
        <f t="shared" si="1"/>
        <v>0</v>
      </c>
      <c r="M20" s="98">
        <f t="shared" si="1"/>
        <v>168300</v>
      </c>
      <c r="N20" s="78">
        <f t="shared" si="1"/>
        <v>0</v>
      </c>
      <c r="O20" s="77">
        <f t="shared" si="1"/>
        <v>0</v>
      </c>
      <c r="P20" s="98">
        <f t="shared" si="1"/>
        <v>1200</v>
      </c>
      <c r="Q20" s="78">
        <f t="shared" si="1"/>
        <v>0</v>
      </c>
      <c r="R20" s="77">
        <f t="shared" si="1"/>
        <v>0</v>
      </c>
      <c r="S20" s="98">
        <f t="shared" si="1"/>
        <v>600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274000</v>
      </c>
      <c r="AC20" s="78">
        <f t="shared" si="1"/>
        <v>0</v>
      </c>
      <c r="AD20" s="77">
        <f t="shared" si="1"/>
        <v>0</v>
      </c>
      <c r="AE20" s="98">
        <f t="shared" si="1"/>
        <v>66500</v>
      </c>
      <c r="AF20" s="78">
        <f t="shared" si="1"/>
        <v>0</v>
      </c>
      <c r="AG20" s="77">
        <f t="shared" si="1"/>
        <v>0</v>
      </c>
      <c r="AH20" s="98">
        <f t="shared" si="1"/>
        <v>8466.4</v>
      </c>
      <c r="AI20" s="78">
        <f t="shared" si="1"/>
        <v>0</v>
      </c>
      <c r="AJ20" s="77">
        <f t="shared" si="1"/>
        <v>0</v>
      </c>
      <c r="AK20" s="98">
        <f t="shared" si="1"/>
        <v>81244</v>
      </c>
      <c r="AL20" s="78">
        <f t="shared" si="1"/>
        <v>0</v>
      </c>
      <c r="AM20" s="77">
        <f t="shared" si="1"/>
        <v>0</v>
      </c>
      <c r="AN20" s="98">
        <f t="shared" si="1"/>
        <v>9400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67380</v>
      </c>
      <c r="BJ20" s="78">
        <f t="shared" si="1"/>
        <v>0</v>
      </c>
      <c r="BK20" s="77">
        <f t="shared" si="1"/>
        <v>0</v>
      </c>
      <c r="BL20" s="98">
        <f t="shared" si="1"/>
        <v>45323.51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1217764.1700000002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500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28817.3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40317.3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5000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28817.3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45317.3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54874.05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54874.05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54874.05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54874.05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252582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252582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/>
      <c r="BU50" s="76"/>
      <c r="BV50" s="85">
        <f t="shared" si="9"/>
        <v>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292582</v>
      </c>
      <c r="BS51" s="78">
        <f>BS49+BS50</f>
        <v>0</v>
      </c>
      <c r="BT51" s="77">
        <f>BT49+BT50</f>
        <v>0</v>
      </c>
      <c r="BU51" s="85"/>
      <c r="BV51" s="85">
        <f>BV49+BV50</f>
        <v>292582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461010.26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42340</v>
      </c>
      <c r="K53" s="86">
        <f t="shared" si="11"/>
        <v>0</v>
      </c>
      <c r="L53" s="86">
        <f t="shared" si="11"/>
        <v>0</v>
      </c>
      <c r="M53" s="86">
        <f t="shared" si="11"/>
        <v>168300</v>
      </c>
      <c r="N53" s="86">
        <f t="shared" si="11"/>
        <v>0</v>
      </c>
      <c r="O53" s="86">
        <f t="shared" si="11"/>
        <v>0</v>
      </c>
      <c r="P53" s="86">
        <f t="shared" si="11"/>
        <v>1700</v>
      </c>
      <c r="Q53" s="86">
        <f t="shared" si="11"/>
        <v>0</v>
      </c>
      <c r="R53" s="86">
        <f t="shared" si="11"/>
        <v>0</v>
      </c>
      <c r="S53" s="86">
        <f t="shared" si="11"/>
        <v>600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274000</v>
      </c>
      <c r="AC53" s="86">
        <f t="shared" si="11"/>
        <v>0</v>
      </c>
      <c r="AD53" s="86">
        <f t="shared" si="11"/>
        <v>0</v>
      </c>
      <c r="AE53" s="86">
        <f t="shared" si="11"/>
        <v>95317.3</v>
      </c>
      <c r="AF53" s="86">
        <f t="shared" si="11"/>
        <v>0</v>
      </c>
      <c r="AG53" s="86">
        <f t="shared" si="11"/>
        <v>0</v>
      </c>
      <c r="AH53" s="86">
        <f t="shared" si="11"/>
        <v>8466.4</v>
      </c>
      <c r="AI53" s="86">
        <f t="shared" si="11"/>
        <v>0</v>
      </c>
      <c r="AJ53" s="86">
        <f t="shared" si="11"/>
        <v>0</v>
      </c>
      <c r="AK53" s="86">
        <f t="shared" si="11"/>
        <v>89244</v>
      </c>
      <c r="AL53" s="86">
        <f t="shared" si="11"/>
        <v>0</v>
      </c>
      <c r="AM53" s="86">
        <f t="shared" si="11"/>
        <v>0</v>
      </c>
      <c r="AN53" s="86">
        <f t="shared" si="11"/>
        <v>9400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67380</v>
      </c>
      <c r="BJ53" s="86">
        <f t="shared" si="11"/>
        <v>0</v>
      </c>
      <c r="BK53" s="86">
        <f t="shared" si="11"/>
        <v>0</v>
      </c>
      <c r="BL53" s="86">
        <f t="shared" si="11"/>
        <v>100197.56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292582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1610537.5200000003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2018-04-09T10:40:06Z</dcterms:modified>
  <cp:category/>
  <cp:version/>
  <cp:contentType/>
  <cp:contentStatus/>
</cp:coreProperties>
</file>