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<sst xmlns="http://schemas.openxmlformats.org/spreadsheetml/2006/main" count="870" uniqueCount="151">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</sst>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939269.25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1414239.13</v>
      </c>
      <c r="E10" s="45">
        <v>2367244.47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532268.97</v>
      </c>
      <c r="E14" s="45">
        <v>536651.41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1946508.0999999999</v>
      </c>
      <c r="E16" s="51">
        <f>E10+E11+E12+E13+E14+E15</f>
        <v>2903895.8800000004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75147.78000000001</v>
      </c>
      <c r="E18" s="45">
        <v>102069.33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13000</v>
      </c>
      <c r="E20" s="59">
        <v>13682.5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88147.78000000001</v>
      </c>
      <c r="E23" s="51">
        <f>E18+E19+E20+E21+E22</f>
        <v>115751.83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137150</v>
      </c>
      <c r="E25" s="45">
        <v>156521.70999999996</v>
      </c>
    </row>
    <row r="26" spans="2:5" ht="15">
      <c r="B26" s="13">
        <v>30200</v>
      </c>
      <c r="C26" s="54" t="s">
        <v>28</v>
      </c>
      <c r="D26" s="39">
        <v>18500</v>
      </c>
      <c r="E26" s="45">
        <v>62015.47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13000</v>
      </c>
      <c r="E28" s="45">
        <v>13000</v>
      </c>
    </row>
    <row r="29" spans="2:5" ht="15">
      <c r="B29" s="13">
        <v>30500</v>
      </c>
      <c r="C29" s="54" t="s">
        <v>31</v>
      </c>
      <c r="D29" s="60">
        <v>44500</v>
      </c>
      <c r="E29" s="50">
        <v>74227.28</v>
      </c>
    </row>
    <row r="30" spans="2:5" ht="15.75" thickBot="1">
      <c r="B30" s="16">
        <v>30000</v>
      </c>
      <c r="C30" s="15" t="s">
        <v>32</v>
      </c>
      <c r="D30" s="48">
        <f>D25+D26+D27+D28+D29</f>
        <v>213150</v>
      </c>
      <c r="E30" s="51">
        <f>E25+E26+E27+E28+E29</f>
        <v>305764.45999999996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>
        <v>1607947.72</v>
      </c>
    </row>
    <row r="34" spans="2:5" ht="15">
      <c r="B34" s="13">
        <v>40300</v>
      </c>
      <c r="C34" s="54" t="s">
        <v>37</v>
      </c>
      <c r="D34" s="61">
        <v>0</v>
      </c>
      <c r="E34" s="45">
        <v>113512.81000000001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100100</v>
      </c>
      <c r="E36" s="50">
        <v>100100</v>
      </c>
    </row>
    <row r="37" spans="2:5" ht="15.75" thickBot="1">
      <c r="B37" s="16">
        <v>40000</v>
      </c>
      <c r="C37" s="15" t="s">
        <v>40</v>
      </c>
      <c r="D37" s="48">
        <f>D32+D33+D34+D35+D36</f>
        <v>150100</v>
      </c>
      <c r="E37" s="51">
        <f>E32+E33+E34+E35+E36</f>
        <v>1821560.53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500000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500000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540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540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899135</v>
      </c>
      <c r="E54" s="45">
        <v>1097648.3699999999</v>
      </c>
    </row>
    <row r="55" spans="2:5" ht="15">
      <c r="B55" s="13">
        <v>90200</v>
      </c>
      <c r="C55" s="54" t="s">
        <v>62</v>
      </c>
      <c r="D55" s="61">
        <v>114500</v>
      </c>
      <c r="E55" s="62">
        <v>133021.24</v>
      </c>
    </row>
    <row r="56" spans="2:5" ht="15.75" thickBot="1">
      <c r="B56" s="16">
        <v>90000</v>
      </c>
      <c r="C56" s="15" t="s">
        <v>63</v>
      </c>
      <c r="D56" s="48">
        <f>D54+D55</f>
        <v>1013635</v>
      </c>
      <c r="E56" s="51">
        <f>E54+E55</f>
        <v>1230669.6099999999</v>
      </c>
    </row>
    <row r="57" spans="2:5" ht="16.5" thickBot="1" thickTop="1">
      <c r="B57" s="109" t="s">
        <v>64</v>
      </c>
      <c r="C57" s="110"/>
      <c r="D57" s="52">
        <f>D16+D23+D30+D37+D43+D49+D52+D56</f>
        <v>3411540.88</v>
      </c>
      <c r="E57" s="55">
        <f>E16+E23+E30+E37+E43+E49+E52+E56</f>
        <v>6878182.3100000005</v>
      </c>
    </row>
    <row r="58" spans="2:5" ht="16.5" thickBot="1" thickTop="1">
      <c r="B58" s="109" t="s">
        <v>65</v>
      </c>
      <c r="C58" s="110"/>
      <c r="D58" s="52">
        <f>D57+D5+D6+D7+D8</f>
        <v>3411540.88</v>
      </c>
      <c r="E58" s="55">
        <f>E57+E5+E6+E7+E8</f>
        <v>7817451.5600000005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1425781.13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532268.97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1958050.0999999999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75147.78000000001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13000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88147.78000000001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137150</v>
      </c>
      <c r="E25" s="45"/>
    </row>
    <row r="26" spans="2:5" ht="15">
      <c r="B26" s="13">
        <v>30200</v>
      </c>
      <c r="C26" s="54" t="s">
        <v>28</v>
      </c>
      <c r="D26" s="39">
        <v>18500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13000</v>
      </c>
      <c r="E28" s="45"/>
    </row>
    <row r="29" spans="2:5" ht="15">
      <c r="B29" s="13">
        <v>30500</v>
      </c>
      <c r="C29" s="54" t="s">
        <v>31</v>
      </c>
      <c r="D29" s="60">
        <v>44500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213150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100100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100100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699135</v>
      </c>
      <c r="E54" s="45"/>
    </row>
    <row r="55" spans="2:5" ht="15">
      <c r="B55" s="13">
        <v>90200</v>
      </c>
      <c r="C55" s="54" t="s">
        <v>62</v>
      </c>
      <c r="D55" s="61">
        <v>114500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813635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3173082.88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3173082.88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1425781.13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532268.97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1958050.0999999999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75147.78000000001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13000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88147.78000000001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137150</v>
      </c>
      <c r="E25" s="45"/>
    </row>
    <row r="26" spans="2:5" ht="15">
      <c r="B26" s="13">
        <v>30200</v>
      </c>
      <c r="C26" s="54" t="s">
        <v>28</v>
      </c>
      <c r="D26" s="39">
        <v>18500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13000</v>
      </c>
      <c r="E28" s="45"/>
    </row>
    <row r="29" spans="2:5" ht="15">
      <c r="B29" s="13">
        <v>30500</v>
      </c>
      <c r="C29" s="54" t="s">
        <v>31</v>
      </c>
      <c r="D29" s="60">
        <v>44500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213150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100100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100100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699135</v>
      </c>
      <c r="E54" s="45"/>
    </row>
    <row r="55" spans="2:5" ht="15">
      <c r="B55" s="13">
        <v>90200</v>
      </c>
      <c r="C55" s="54" t="s">
        <v>62</v>
      </c>
      <c r="D55" s="61">
        <v>114500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813635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3173082.88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3173082.88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509136</v>
      </c>
      <c r="E10" s="89">
        <v>0</v>
      </c>
      <c r="F10" s="90">
        <v>677428.23</v>
      </c>
      <c r="G10" s="88"/>
      <c r="H10" s="89"/>
      <c r="I10" s="90"/>
      <c r="J10" s="97">
        <v>91500</v>
      </c>
      <c r="K10" s="89">
        <v>0</v>
      </c>
      <c r="L10" s="101">
        <v>120096.2</v>
      </c>
      <c r="M10" s="91">
        <v>31300</v>
      </c>
      <c r="N10" s="89">
        <v>0</v>
      </c>
      <c r="O10" s="90">
        <v>38309.200000000004</v>
      </c>
      <c r="P10" s="91">
        <v>31400</v>
      </c>
      <c r="Q10" s="89">
        <v>0</v>
      </c>
      <c r="R10" s="90">
        <v>39523.1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>
        <v>6000</v>
      </c>
      <c r="AU10" s="89">
        <v>0</v>
      </c>
      <c r="AV10" s="90">
        <v>25308.58</v>
      </c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8500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677836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900665.3099999998</v>
      </c>
    </row>
    <row r="11" spans="2:76" ht="15">
      <c r="B11" s="13">
        <v>102</v>
      </c>
      <c r="C11" s="25" t="s">
        <v>92</v>
      </c>
      <c r="D11" s="88">
        <v>39119.59</v>
      </c>
      <c r="E11" s="89">
        <v>0</v>
      </c>
      <c r="F11" s="90">
        <v>56657.26</v>
      </c>
      <c r="G11" s="88"/>
      <c r="H11" s="89"/>
      <c r="I11" s="90"/>
      <c r="J11" s="97">
        <v>6000</v>
      </c>
      <c r="K11" s="89">
        <v>0</v>
      </c>
      <c r="L11" s="101">
        <v>8100.299999999999</v>
      </c>
      <c r="M11" s="91">
        <v>0</v>
      </c>
      <c r="N11" s="89">
        <v>0</v>
      </c>
      <c r="O11" s="90">
        <v>0</v>
      </c>
      <c r="P11" s="91">
        <v>2100</v>
      </c>
      <c r="Q11" s="89">
        <v>0</v>
      </c>
      <c r="R11" s="90">
        <v>2680.38</v>
      </c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47219.59</v>
      </c>
      <c r="BW11" s="77">
        <f t="shared" si="1"/>
        <v>0</v>
      </c>
      <c r="BX11" s="79">
        <f t="shared" si="2"/>
        <v>67437.94</v>
      </c>
    </row>
    <row r="12" spans="2:76" ht="15">
      <c r="B12" s="13">
        <v>103</v>
      </c>
      <c r="C12" s="25" t="s">
        <v>93</v>
      </c>
      <c r="D12" s="88">
        <v>401557.8</v>
      </c>
      <c r="E12" s="89">
        <v>0</v>
      </c>
      <c r="F12" s="90">
        <v>898970.99</v>
      </c>
      <c r="G12" s="88"/>
      <c r="H12" s="89"/>
      <c r="I12" s="90"/>
      <c r="J12" s="97">
        <v>16250</v>
      </c>
      <c r="K12" s="89">
        <v>0</v>
      </c>
      <c r="L12" s="101">
        <v>22306.21</v>
      </c>
      <c r="M12" s="91">
        <v>188050</v>
      </c>
      <c r="N12" s="89">
        <v>0</v>
      </c>
      <c r="O12" s="90">
        <v>293894.33</v>
      </c>
      <c r="P12" s="91">
        <v>15100</v>
      </c>
      <c r="Q12" s="89">
        <v>0</v>
      </c>
      <c r="R12" s="90">
        <v>33926.71</v>
      </c>
      <c r="S12" s="91">
        <v>1000</v>
      </c>
      <c r="T12" s="89">
        <v>0</v>
      </c>
      <c r="U12" s="90">
        <v>5672.5</v>
      </c>
      <c r="V12" s="91"/>
      <c r="W12" s="89"/>
      <c r="X12" s="90"/>
      <c r="Y12" s="91">
        <v>6600</v>
      </c>
      <c r="Z12" s="89">
        <v>0</v>
      </c>
      <c r="AA12" s="90">
        <v>12123.01</v>
      </c>
      <c r="AB12" s="91">
        <v>419206.4</v>
      </c>
      <c r="AC12" s="89">
        <v>0</v>
      </c>
      <c r="AD12" s="90">
        <v>526833.9800000001</v>
      </c>
      <c r="AE12" s="91">
        <v>99900</v>
      </c>
      <c r="AF12" s="89">
        <v>0</v>
      </c>
      <c r="AG12" s="90">
        <v>157675.81000000003</v>
      </c>
      <c r="AH12" s="91">
        <v>2000</v>
      </c>
      <c r="AI12" s="89">
        <v>0</v>
      </c>
      <c r="AJ12" s="90">
        <v>2300</v>
      </c>
      <c r="AK12" s="91">
        <v>18400</v>
      </c>
      <c r="AL12" s="89">
        <v>0</v>
      </c>
      <c r="AM12" s="90">
        <v>37059.09</v>
      </c>
      <c r="AN12" s="91"/>
      <c r="AO12" s="89"/>
      <c r="AP12" s="90"/>
      <c r="AQ12" s="91">
        <v>1500</v>
      </c>
      <c r="AR12" s="89">
        <v>0</v>
      </c>
      <c r="AS12" s="90">
        <v>1820.69</v>
      </c>
      <c r="AT12" s="91">
        <v>0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1169564.2000000002</v>
      </c>
      <c r="BW12" s="77">
        <f t="shared" si="1"/>
        <v>0</v>
      </c>
      <c r="BX12" s="79">
        <f t="shared" si="2"/>
        <v>1992583.32</v>
      </c>
    </row>
    <row r="13" spans="2:76" ht="15">
      <c r="B13" s="13">
        <v>104</v>
      </c>
      <c r="C13" s="25" t="s">
        <v>19</v>
      </c>
      <c r="D13" s="88">
        <v>46010</v>
      </c>
      <c r="E13" s="89">
        <v>0</v>
      </c>
      <c r="F13" s="90">
        <v>88847.95999999999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29504.12</v>
      </c>
      <c r="N13" s="89">
        <v>0</v>
      </c>
      <c r="O13" s="90">
        <v>64715.77</v>
      </c>
      <c r="P13" s="91">
        <v>400</v>
      </c>
      <c r="Q13" s="89">
        <v>0</v>
      </c>
      <c r="R13" s="90">
        <v>400</v>
      </c>
      <c r="S13" s="91"/>
      <c r="T13" s="89"/>
      <c r="U13" s="90"/>
      <c r="V13" s="91">
        <v>8000</v>
      </c>
      <c r="W13" s="89">
        <v>0</v>
      </c>
      <c r="X13" s="90">
        <v>11713.65</v>
      </c>
      <c r="Y13" s="91"/>
      <c r="Z13" s="89"/>
      <c r="AA13" s="90"/>
      <c r="AB13" s="91">
        <v>5600</v>
      </c>
      <c r="AC13" s="89">
        <v>0</v>
      </c>
      <c r="AD13" s="90">
        <v>5600</v>
      </c>
      <c r="AE13" s="91"/>
      <c r="AF13" s="89"/>
      <c r="AG13" s="90"/>
      <c r="AH13" s="91">
        <v>3000</v>
      </c>
      <c r="AI13" s="89">
        <v>0</v>
      </c>
      <c r="AJ13" s="90">
        <v>7500</v>
      </c>
      <c r="AK13" s="91">
        <v>34000</v>
      </c>
      <c r="AL13" s="89">
        <v>0</v>
      </c>
      <c r="AM13" s="90">
        <v>50248.49</v>
      </c>
      <c r="AN13" s="91">
        <v>103000</v>
      </c>
      <c r="AO13" s="89">
        <v>0</v>
      </c>
      <c r="AP13" s="90">
        <v>103000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229514.12</v>
      </c>
      <c r="BW13" s="77">
        <f t="shared" si="1"/>
        <v>0</v>
      </c>
      <c r="BX13" s="79">
        <f t="shared" si="2"/>
        <v>332025.87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6932.09</v>
      </c>
      <c r="E16" s="89">
        <v>0</v>
      </c>
      <c r="F16" s="90">
        <v>6932.09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52768.189999999995</v>
      </c>
      <c r="BM16" s="89">
        <v>0</v>
      </c>
      <c r="BN16" s="90">
        <v>52768.189999999995</v>
      </c>
      <c r="BO16" s="91"/>
      <c r="BP16" s="89"/>
      <c r="BQ16" s="90"/>
      <c r="BR16" s="97"/>
      <c r="BS16" s="89"/>
      <c r="BT16" s="101"/>
      <c r="BU16" s="76"/>
      <c r="BV16" s="85">
        <f t="shared" si="0"/>
        <v>59700.28</v>
      </c>
      <c r="BW16" s="77">
        <f t="shared" si="1"/>
        <v>0</v>
      </c>
      <c r="BX16" s="79">
        <f t="shared" si="2"/>
        <v>59700.28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10650</v>
      </c>
      <c r="E19" s="89">
        <v>0</v>
      </c>
      <c r="F19" s="90">
        <v>10654.42</v>
      </c>
      <c r="G19" s="88"/>
      <c r="H19" s="89"/>
      <c r="I19" s="90"/>
      <c r="J19" s="97">
        <v>100</v>
      </c>
      <c r="K19" s="89">
        <v>0</v>
      </c>
      <c r="L19" s="101">
        <v>100</v>
      </c>
      <c r="M19" s="97">
        <v>0</v>
      </c>
      <c r="N19" s="89">
        <v>0</v>
      </c>
      <c r="O19" s="101">
        <v>0</v>
      </c>
      <c r="P19" s="97">
        <v>4260</v>
      </c>
      <c r="Q19" s="89">
        <v>0</v>
      </c>
      <c r="R19" s="101">
        <v>11365</v>
      </c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500</v>
      </c>
      <c r="AL19" s="89">
        <v>0</v>
      </c>
      <c r="AM19" s="101">
        <v>500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>
        <v>0</v>
      </c>
      <c r="BC19" s="97"/>
      <c r="BD19" s="89"/>
      <c r="BE19" s="101"/>
      <c r="BF19" s="97"/>
      <c r="BG19" s="89"/>
      <c r="BH19" s="101"/>
      <c r="BI19" s="97">
        <v>104801.39</v>
      </c>
      <c r="BJ19" s="89">
        <v>0</v>
      </c>
      <c r="BK19" s="101">
        <v>50000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120311.39</v>
      </c>
      <c r="BW19" s="77">
        <f t="shared" si="1"/>
        <v>0</v>
      </c>
      <c r="BX19" s="79">
        <f t="shared" si="2"/>
        <v>72619.42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1013405.4799999999</v>
      </c>
      <c r="E20" s="78">
        <f t="shared" si="3"/>
        <v>0</v>
      </c>
      <c r="F20" s="79">
        <f t="shared" si="3"/>
        <v>1739490.95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113850</v>
      </c>
      <c r="K20" s="78">
        <f t="shared" si="3"/>
        <v>0</v>
      </c>
      <c r="L20" s="77">
        <f t="shared" si="3"/>
        <v>150602.71</v>
      </c>
      <c r="M20" s="98">
        <f t="shared" si="3"/>
        <v>248854.12</v>
      </c>
      <c r="N20" s="78">
        <f t="shared" si="3"/>
        <v>0</v>
      </c>
      <c r="O20" s="77">
        <f t="shared" si="3"/>
        <v>396919.30000000005</v>
      </c>
      <c r="P20" s="98">
        <f t="shared" si="3"/>
        <v>53260</v>
      </c>
      <c r="Q20" s="78">
        <f t="shared" si="3"/>
        <v>0</v>
      </c>
      <c r="R20" s="77">
        <f t="shared" si="3"/>
        <v>87895.19</v>
      </c>
      <c r="S20" s="98">
        <f t="shared" si="3"/>
        <v>1000</v>
      </c>
      <c r="T20" s="78">
        <f t="shared" si="3"/>
        <v>0</v>
      </c>
      <c r="U20" s="77">
        <f t="shared" si="3"/>
        <v>5672.5</v>
      </c>
      <c r="V20" s="98">
        <f t="shared" si="3"/>
        <v>8000</v>
      </c>
      <c r="W20" s="78">
        <f t="shared" si="3"/>
        <v>0</v>
      </c>
      <c r="X20" s="77">
        <f t="shared" si="3"/>
        <v>11713.65</v>
      </c>
      <c r="Y20" s="98">
        <f t="shared" si="3"/>
        <v>6600</v>
      </c>
      <c r="Z20" s="78">
        <f t="shared" si="3"/>
        <v>0</v>
      </c>
      <c r="AA20" s="77">
        <f t="shared" si="3"/>
        <v>12123.01</v>
      </c>
      <c r="AB20" s="98">
        <f t="shared" si="3"/>
        <v>424806.4</v>
      </c>
      <c r="AC20" s="78">
        <f t="shared" si="3"/>
        <v>0</v>
      </c>
      <c r="AD20" s="77">
        <f t="shared" si="3"/>
        <v>532433.9800000001</v>
      </c>
      <c r="AE20" s="98">
        <f t="shared" si="3"/>
        <v>99900</v>
      </c>
      <c r="AF20" s="78">
        <f t="shared" si="3"/>
        <v>0</v>
      </c>
      <c r="AG20" s="77">
        <f t="shared" si="3"/>
        <v>157675.81000000003</v>
      </c>
      <c r="AH20" s="98">
        <f t="shared" si="3"/>
        <v>5000</v>
      </c>
      <c r="AI20" s="78">
        <f t="shared" si="3"/>
        <v>0</v>
      </c>
      <c r="AJ20" s="77">
        <f t="shared" si="3"/>
        <v>9800</v>
      </c>
      <c r="AK20" s="98">
        <f t="shared" si="3"/>
        <v>52900</v>
      </c>
      <c r="AL20" s="78">
        <f t="shared" si="3"/>
        <v>0</v>
      </c>
      <c r="AM20" s="77">
        <f t="shared" si="3"/>
        <v>87807.57999999999</v>
      </c>
      <c r="AN20" s="98">
        <f t="shared" si="3"/>
        <v>103000</v>
      </c>
      <c r="AO20" s="78">
        <f t="shared" si="3"/>
        <v>0</v>
      </c>
      <c r="AP20" s="77">
        <f t="shared" si="3"/>
        <v>103000</v>
      </c>
      <c r="AQ20" s="98">
        <f t="shared" si="3"/>
        <v>1500</v>
      </c>
      <c r="AR20" s="78">
        <f t="shared" si="3"/>
        <v>0</v>
      </c>
      <c r="AS20" s="77">
        <f t="shared" si="3"/>
        <v>1820.69</v>
      </c>
      <c r="AT20" s="98">
        <f t="shared" si="3"/>
        <v>6000</v>
      </c>
      <c r="AU20" s="78">
        <f t="shared" si="3"/>
        <v>0</v>
      </c>
      <c r="AV20" s="77">
        <f t="shared" si="3"/>
        <v>25308.58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113301.39</v>
      </c>
      <c r="BJ20" s="78">
        <f t="shared" si="3"/>
        <v>0</v>
      </c>
      <c r="BK20" s="77">
        <f t="shared" si="3"/>
        <v>50000</v>
      </c>
      <c r="BL20" s="98">
        <f t="shared" si="3"/>
        <v>52768.189999999995</v>
      </c>
      <c r="BM20" s="78">
        <f t="shared" si="3"/>
        <v>0</v>
      </c>
      <c r="BN20" s="77">
        <f t="shared" si="3"/>
        <v>52768.189999999995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2304145.58</v>
      </c>
      <c r="BW20" s="77">
        <f>BW10+BW11+BW12+BW13+BW14+BW15+BW16+BW17+BW18+BW19</f>
        <v>0</v>
      </c>
      <c r="BX20" s="95">
        <f>BX10+BX11+BX12+BX13+BX14+BX15+BX16+BX17+BX18+BX19</f>
        <v>3425032.1399999997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>
        <v>0</v>
      </c>
      <c r="E23" s="89">
        <v>0</v>
      </c>
      <c r="F23" s="90">
        <v>1038162.85</v>
      </c>
      <c r="G23" s="88"/>
      <c r="H23" s="89"/>
      <c r="I23" s="90"/>
      <c r="J23" s="97">
        <v>0</v>
      </c>
      <c r="K23" s="89">
        <v>0</v>
      </c>
      <c r="L23" s="101">
        <v>36440</v>
      </c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>
        <v>0</v>
      </c>
      <c r="Z23" s="89">
        <v>0</v>
      </c>
      <c r="AA23" s="101">
        <v>0</v>
      </c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1074602.85</v>
      </c>
    </row>
    <row r="24" spans="2:76" ht="15">
      <c r="B24" s="13">
        <v>202</v>
      </c>
      <c r="C24" s="25" t="s">
        <v>104</v>
      </c>
      <c r="D24" s="88">
        <v>100</v>
      </c>
      <c r="E24" s="89">
        <v>0</v>
      </c>
      <c r="F24" s="90">
        <v>13200.8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3948.67</v>
      </c>
      <c r="P24" s="97"/>
      <c r="Q24" s="89"/>
      <c r="R24" s="101"/>
      <c r="S24" s="97">
        <v>0</v>
      </c>
      <c r="T24" s="89">
        <v>0</v>
      </c>
      <c r="U24" s="101">
        <v>500</v>
      </c>
      <c r="V24" s="97"/>
      <c r="W24" s="89"/>
      <c r="X24" s="101"/>
      <c r="Y24" s="97">
        <v>0</v>
      </c>
      <c r="Z24" s="89">
        <v>0</v>
      </c>
      <c r="AA24" s="101">
        <v>753344.8300000001</v>
      </c>
      <c r="AB24" s="97">
        <v>0</v>
      </c>
      <c r="AC24" s="89">
        <v>0</v>
      </c>
      <c r="AD24" s="101">
        <v>153869.68</v>
      </c>
      <c r="AE24" s="97">
        <v>0</v>
      </c>
      <c r="AF24" s="89">
        <v>0</v>
      </c>
      <c r="AG24" s="101">
        <v>121825.77</v>
      </c>
      <c r="AH24" s="97"/>
      <c r="AI24" s="89"/>
      <c r="AJ24" s="101"/>
      <c r="AK24" s="97">
        <v>0</v>
      </c>
      <c r="AL24" s="89">
        <v>0</v>
      </c>
      <c r="AM24" s="101">
        <v>54803.509999999995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100</v>
      </c>
      <c r="BW24" s="77">
        <f t="shared" si="4"/>
        <v>0</v>
      </c>
      <c r="BX24" s="79">
        <f t="shared" si="4"/>
        <v>1101493.26</v>
      </c>
    </row>
    <row r="25" spans="2:76" ht="15">
      <c r="B25" s="13">
        <v>203</v>
      </c>
      <c r="C25" s="25" t="s">
        <v>105</v>
      </c>
      <c r="D25" s="88">
        <v>50000</v>
      </c>
      <c r="E25" s="89">
        <v>0</v>
      </c>
      <c r="F25" s="90">
        <v>100000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50000</v>
      </c>
      <c r="BW25" s="77">
        <f t="shared" si="4"/>
        <v>0</v>
      </c>
      <c r="BX25" s="79">
        <f t="shared" si="4"/>
        <v>100000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0</v>
      </c>
      <c r="N27" s="89">
        <v>0</v>
      </c>
      <c r="O27" s="101">
        <v>384</v>
      </c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384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50100</v>
      </c>
      <c r="E28" s="78">
        <f t="shared" si="5"/>
        <v>0</v>
      </c>
      <c r="F28" s="79">
        <f t="shared" si="5"/>
        <v>1151363.65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36440</v>
      </c>
      <c r="M28" s="98">
        <f t="shared" si="5"/>
        <v>0</v>
      </c>
      <c r="N28" s="78">
        <f t="shared" si="5"/>
        <v>0</v>
      </c>
      <c r="O28" s="77">
        <f t="shared" si="5"/>
        <v>4332.67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500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753344.8300000001</v>
      </c>
      <c r="AB28" s="98">
        <f t="shared" si="5"/>
        <v>0</v>
      </c>
      <c r="AC28" s="78">
        <f t="shared" si="5"/>
        <v>0</v>
      </c>
      <c r="AD28" s="77">
        <f t="shared" si="5"/>
        <v>153869.68</v>
      </c>
      <c r="AE28" s="98">
        <f t="shared" si="5"/>
        <v>0</v>
      </c>
      <c r="AF28" s="78">
        <f t="shared" si="5"/>
        <v>0</v>
      </c>
      <c r="AG28" s="77">
        <f t="shared" si="5"/>
        <v>121825.77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54803.509999999995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50100</v>
      </c>
      <c r="BW28" s="77">
        <f>BW23+BW24+BW25+BW26+BW27</f>
        <v>0</v>
      </c>
      <c r="BX28" s="95">
        <f>BX23+BX24+BX25+BX26+BX27</f>
        <v>2276480.1100000003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>
        <v>0</v>
      </c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43660.3</v>
      </c>
      <c r="BM40" s="89">
        <v>0</v>
      </c>
      <c r="BN40" s="101">
        <v>45316.880000000005</v>
      </c>
      <c r="BO40" s="97"/>
      <c r="BP40" s="89"/>
      <c r="BQ40" s="101"/>
      <c r="BR40" s="97"/>
      <c r="BS40" s="89"/>
      <c r="BT40" s="101"/>
      <c r="BU40" s="76"/>
      <c r="BV40" s="85">
        <f t="shared" si="10"/>
        <v>43660.3</v>
      </c>
      <c r="BW40" s="77">
        <f t="shared" si="10"/>
        <v>0</v>
      </c>
      <c r="BX40" s="79">
        <f t="shared" si="10"/>
        <v>45316.880000000005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43660.3</v>
      </c>
      <c r="BM42" s="78">
        <f t="shared" si="12"/>
        <v>0</v>
      </c>
      <c r="BN42" s="77">
        <f t="shared" si="12"/>
        <v>45316.880000000005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43660.3</v>
      </c>
      <c r="BW42" s="77">
        <f>BW38+BW39+BW40+BW41</f>
        <v>0</v>
      </c>
      <c r="BX42" s="95">
        <f>BX38+BX39+BX40+BX41</f>
        <v>45316.880000000005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899135</v>
      </c>
      <c r="BS49" s="89">
        <v>0</v>
      </c>
      <c r="BT49" s="101">
        <v>1096769.8699999999</v>
      </c>
      <c r="BU49" s="76"/>
      <c r="BV49" s="85">
        <f aca="true" t="shared" si="15" ref="BV49:BX50">D49+G49+J49+M49+P49+S49+V49+Y49+AB49+AE49+AH49+AK49+AN49+AQ49+AT49+AW49+AZ49+BC49+BF49+BI49+BL49+BO49+BR49</f>
        <v>899135</v>
      </c>
      <c r="BW49" s="77">
        <f t="shared" si="15"/>
        <v>0</v>
      </c>
      <c r="BX49" s="79">
        <f t="shared" si="15"/>
        <v>1096769.8699999999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114500</v>
      </c>
      <c r="BS50" s="89">
        <v>0</v>
      </c>
      <c r="BT50" s="101">
        <v>153766.71000000002</v>
      </c>
      <c r="BU50" s="76"/>
      <c r="BV50" s="85">
        <f t="shared" si="15"/>
        <v>114500</v>
      </c>
      <c r="BW50" s="77">
        <f t="shared" si="15"/>
        <v>0</v>
      </c>
      <c r="BX50" s="79">
        <f t="shared" si="15"/>
        <v>153766.71000000002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1013635</v>
      </c>
      <c r="BS51" s="78">
        <f>BS49+BS50</f>
        <v>0</v>
      </c>
      <c r="BT51" s="77">
        <f>BT49+BT50</f>
        <v>1250536.5799999998</v>
      </c>
      <c r="BU51" s="85"/>
      <c r="BV51" s="85">
        <f>BV49+BV50</f>
        <v>1013635</v>
      </c>
      <c r="BW51" s="77">
        <f>BW49+BW50</f>
        <v>0</v>
      </c>
      <c r="BX51" s="95">
        <f>BX49+BX50</f>
        <v>1250536.5799999998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1063505.48</v>
      </c>
      <c r="E53" s="86">
        <f t="shared" si="18"/>
        <v>0</v>
      </c>
      <c r="F53" s="86">
        <f t="shared" si="18"/>
        <v>2890854.5999999996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113850</v>
      </c>
      <c r="K53" s="86">
        <f t="shared" si="18"/>
        <v>0</v>
      </c>
      <c r="L53" s="86">
        <f t="shared" si="18"/>
        <v>187042.71</v>
      </c>
      <c r="M53" s="86">
        <f t="shared" si="18"/>
        <v>248854.12</v>
      </c>
      <c r="N53" s="86">
        <f t="shared" si="18"/>
        <v>0</v>
      </c>
      <c r="O53" s="86">
        <f t="shared" si="18"/>
        <v>401251.97000000003</v>
      </c>
      <c r="P53" s="86">
        <f t="shared" si="18"/>
        <v>53260</v>
      </c>
      <c r="Q53" s="86">
        <f t="shared" si="18"/>
        <v>0</v>
      </c>
      <c r="R53" s="86">
        <f t="shared" si="18"/>
        <v>87895.19</v>
      </c>
      <c r="S53" s="86">
        <f t="shared" si="18"/>
        <v>1000</v>
      </c>
      <c r="T53" s="86">
        <f t="shared" si="18"/>
        <v>0</v>
      </c>
      <c r="U53" s="86">
        <f t="shared" si="18"/>
        <v>6172.5</v>
      </c>
      <c r="V53" s="86">
        <f t="shared" si="18"/>
        <v>8000</v>
      </c>
      <c r="W53" s="86">
        <f t="shared" si="18"/>
        <v>0</v>
      </c>
      <c r="X53" s="86">
        <f t="shared" si="18"/>
        <v>11713.65</v>
      </c>
      <c r="Y53" s="86">
        <f t="shared" si="18"/>
        <v>6600</v>
      </c>
      <c r="Z53" s="86">
        <f t="shared" si="18"/>
        <v>0</v>
      </c>
      <c r="AA53" s="86">
        <f t="shared" si="18"/>
        <v>765467.8400000001</v>
      </c>
      <c r="AB53" s="86">
        <f t="shared" si="18"/>
        <v>424806.4</v>
      </c>
      <c r="AC53" s="86">
        <f t="shared" si="18"/>
        <v>0</v>
      </c>
      <c r="AD53" s="86">
        <f t="shared" si="18"/>
        <v>686303.6600000001</v>
      </c>
      <c r="AE53" s="86">
        <f t="shared" si="18"/>
        <v>99900</v>
      </c>
      <c r="AF53" s="86">
        <f t="shared" si="18"/>
        <v>0</v>
      </c>
      <c r="AG53" s="86">
        <f t="shared" si="18"/>
        <v>279501.58</v>
      </c>
      <c r="AH53" s="86">
        <f t="shared" si="18"/>
        <v>5000</v>
      </c>
      <c r="AI53" s="86">
        <f t="shared" si="18"/>
        <v>0</v>
      </c>
      <c r="AJ53" s="86">
        <f aca="true" t="shared" si="19" ref="AJ53:BT53">AJ20+AJ28+AJ35+AJ42+AJ46+AJ51</f>
        <v>9800</v>
      </c>
      <c r="AK53" s="86">
        <f t="shared" si="19"/>
        <v>52900</v>
      </c>
      <c r="AL53" s="86">
        <f t="shared" si="19"/>
        <v>0</v>
      </c>
      <c r="AM53" s="86">
        <f t="shared" si="19"/>
        <v>142611.08999999997</v>
      </c>
      <c r="AN53" s="86">
        <f t="shared" si="19"/>
        <v>103000</v>
      </c>
      <c r="AO53" s="86">
        <f t="shared" si="19"/>
        <v>0</v>
      </c>
      <c r="AP53" s="86">
        <f t="shared" si="19"/>
        <v>103000</v>
      </c>
      <c r="AQ53" s="86">
        <f t="shared" si="19"/>
        <v>1500</v>
      </c>
      <c r="AR53" s="86">
        <f t="shared" si="19"/>
        <v>0</v>
      </c>
      <c r="AS53" s="86">
        <f t="shared" si="19"/>
        <v>1820.69</v>
      </c>
      <c r="AT53" s="86">
        <f t="shared" si="19"/>
        <v>6000</v>
      </c>
      <c r="AU53" s="86">
        <f t="shared" si="19"/>
        <v>0</v>
      </c>
      <c r="AV53" s="86">
        <f t="shared" si="19"/>
        <v>25308.58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113301.39</v>
      </c>
      <c r="BJ53" s="86">
        <f t="shared" si="19"/>
        <v>0</v>
      </c>
      <c r="BK53" s="86">
        <f t="shared" si="19"/>
        <v>50000</v>
      </c>
      <c r="BL53" s="86">
        <f t="shared" si="19"/>
        <v>96428.48999999999</v>
      </c>
      <c r="BM53" s="86">
        <f t="shared" si="19"/>
        <v>0</v>
      </c>
      <c r="BN53" s="86">
        <f t="shared" si="19"/>
        <v>98085.07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1013635</v>
      </c>
      <c r="BS53" s="86">
        <f t="shared" si="19"/>
        <v>0</v>
      </c>
      <c r="BT53" s="86">
        <f t="shared" si="19"/>
        <v>1250536.5799999998</v>
      </c>
      <c r="BU53" s="86">
        <f>BU8</f>
        <v>0</v>
      </c>
      <c r="BV53" s="102">
        <f>BV8+BV20+BV28+BV35+BV42+BV46+BV51</f>
        <v>3411540.88</v>
      </c>
      <c r="BW53" s="87">
        <f>BW20+BW28+BW35+BW42+BW46+BW51</f>
        <v>0</v>
      </c>
      <c r="BX53" s="87">
        <f>BX20+BX28+BX35+BX42+BX46+BX51</f>
        <v>6997365.71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509136</v>
      </c>
      <c r="E10" s="89">
        <v>0</v>
      </c>
      <c r="F10" s="90"/>
      <c r="G10" s="88"/>
      <c r="H10" s="89"/>
      <c r="I10" s="90"/>
      <c r="J10" s="97">
        <v>91500</v>
      </c>
      <c r="K10" s="89">
        <v>0</v>
      </c>
      <c r="L10" s="101"/>
      <c r="M10" s="91">
        <v>31300</v>
      </c>
      <c r="N10" s="89">
        <v>0</v>
      </c>
      <c r="O10" s="90"/>
      <c r="P10" s="91">
        <v>31400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>
        <v>6000</v>
      </c>
      <c r="AU10" s="89">
        <v>0</v>
      </c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12000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681336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39119.59</v>
      </c>
      <c r="E11" s="89">
        <v>0</v>
      </c>
      <c r="F11" s="90"/>
      <c r="G11" s="88"/>
      <c r="H11" s="89"/>
      <c r="I11" s="90"/>
      <c r="J11" s="97">
        <v>6000</v>
      </c>
      <c r="K11" s="89">
        <v>0</v>
      </c>
      <c r="L11" s="101"/>
      <c r="M11" s="91">
        <v>0</v>
      </c>
      <c r="N11" s="89">
        <v>0</v>
      </c>
      <c r="O11" s="90"/>
      <c r="P11" s="91">
        <v>2100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47219.59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398307.8</v>
      </c>
      <c r="E12" s="89">
        <v>0</v>
      </c>
      <c r="F12" s="90"/>
      <c r="G12" s="88"/>
      <c r="H12" s="89"/>
      <c r="I12" s="90"/>
      <c r="J12" s="97">
        <v>16250</v>
      </c>
      <c r="K12" s="89">
        <v>0</v>
      </c>
      <c r="L12" s="101"/>
      <c r="M12" s="91">
        <v>188050</v>
      </c>
      <c r="N12" s="89">
        <v>0</v>
      </c>
      <c r="O12" s="90"/>
      <c r="P12" s="91">
        <v>15100</v>
      </c>
      <c r="Q12" s="89">
        <v>0</v>
      </c>
      <c r="R12" s="90"/>
      <c r="S12" s="91">
        <v>1000</v>
      </c>
      <c r="T12" s="89">
        <v>0</v>
      </c>
      <c r="U12" s="90"/>
      <c r="V12" s="91"/>
      <c r="W12" s="89"/>
      <c r="X12" s="90"/>
      <c r="Y12" s="91">
        <v>6600</v>
      </c>
      <c r="Z12" s="89">
        <v>0</v>
      </c>
      <c r="AA12" s="90"/>
      <c r="AB12" s="91">
        <v>419206.4</v>
      </c>
      <c r="AC12" s="89">
        <v>0</v>
      </c>
      <c r="AD12" s="90"/>
      <c r="AE12" s="91">
        <v>106900</v>
      </c>
      <c r="AF12" s="89">
        <v>0</v>
      </c>
      <c r="AG12" s="90"/>
      <c r="AH12" s="91">
        <v>2000</v>
      </c>
      <c r="AI12" s="89">
        <v>0</v>
      </c>
      <c r="AJ12" s="90"/>
      <c r="AK12" s="91">
        <v>18400</v>
      </c>
      <c r="AL12" s="89">
        <v>0</v>
      </c>
      <c r="AM12" s="90"/>
      <c r="AN12" s="91"/>
      <c r="AO12" s="89"/>
      <c r="AP12" s="90"/>
      <c r="AQ12" s="91">
        <v>1500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1173314.2000000002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46010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29504.12</v>
      </c>
      <c r="N13" s="89">
        <v>0</v>
      </c>
      <c r="O13" s="90"/>
      <c r="P13" s="91">
        <v>400</v>
      </c>
      <c r="Q13" s="89">
        <v>0</v>
      </c>
      <c r="R13" s="90"/>
      <c r="S13" s="91"/>
      <c r="T13" s="89"/>
      <c r="U13" s="90"/>
      <c r="V13" s="91">
        <v>8000</v>
      </c>
      <c r="W13" s="89">
        <v>0</v>
      </c>
      <c r="X13" s="90"/>
      <c r="Y13" s="91"/>
      <c r="Z13" s="89"/>
      <c r="AA13" s="90"/>
      <c r="AB13" s="91">
        <v>5600</v>
      </c>
      <c r="AC13" s="89">
        <v>0</v>
      </c>
      <c r="AD13" s="90"/>
      <c r="AE13" s="91"/>
      <c r="AF13" s="89"/>
      <c r="AG13" s="90"/>
      <c r="AH13" s="91">
        <v>3000</v>
      </c>
      <c r="AI13" s="89">
        <v>0</v>
      </c>
      <c r="AJ13" s="90"/>
      <c r="AK13" s="91">
        <v>34000</v>
      </c>
      <c r="AL13" s="89">
        <v>0</v>
      </c>
      <c r="AM13" s="90"/>
      <c r="AN13" s="91">
        <v>103000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229514.12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6719.13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51201.42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57920.549999999996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10650</v>
      </c>
      <c r="E19" s="89">
        <v>0</v>
      </c>
      <c r="F19" s="90"/>
      <c r="G19" s="88"/>
      <c r="H19" s="89"/>
      <c r="I19" s="90"/>
      <c r="J19" s="97">
        <v>100</v>
      </c>
      <c r="K19" s="89">
        <v>0</v>
      </c>
      <c r="L19" s="101"/>
      <c r="M19" s="97">
        <v>0</v>
      </c>
      <c r="N19" s="89">
        <v>0</v>
      </c>
      <c r="O19" s="101"/>
      <c r="P19" s="97">
        <v>4260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109093.38999999998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124603.38999999998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1009942.5199999999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113850</v>
      </c>
      <c r="K20" s="78">
        <f t="shared" si="1"/>
        <v>0</v>
      </c>
      <c r="L20" s="77">
        <f t="shared" si="1"/>
        <v>0</v>
      </c>
      <c r="M20" s="98">
        <f t="shared" si="1"/>
        <v>248854.12</v>
      </c>
      <c r="N20" s="78">
        <f t="shared" si="1"/>
        <v>0</v>
      </c>
      <c r="O20" s="77">
        <f t="shared" si="1"/>
        <v>0</v>
      </c>
      <c r="P20" s="98">
        <f t="shared" si="1"/>
        <v>53260</v>
      </c>
      <c r="Q20" s="78">
        <f t="shared" si="1"/>
        <v>0</v>
      </c>
      <c r="R20" s="77">
        <f t="shared" si="1"/>
        <v>0</v>
      </c>
      <c r="S20" s="98">
        <f t="shared" si="1"/>
        <v>1000</v>
      </c>
      <c r="T20" s="78">
        <f t="shared" si="1"/>
        <v>0</v>
      </c>
      <c r="U20" s="77">
        <f t="shared" si="1"/>
        <v>0</v>
      </c>
      <c r="V20" s="98">
        <f t="shared" si="1"/>
        <v>8000</v>
      </c>
      <c r="W20" s="78">
        <f t="shared" si="1"/>
        <v>0</v>
      </c>
      <c r="X20" s="77">
        <f t="shared" si="1"/>
        <v>0</v>
      </c>
      <c r="Y20" s="98">
        <f t="shared" si="1"/>
        <v>6600</v>
      </c>
      <c r="Z20" s="78">
        <f t="shared" si="1"/>
        <v>0</v>
      </c>
      <c r="AA20" s="77">
        <f t="shared" si="1"/>
        <v>0</v>
      </c>
      <c r="AB20" s="98">
        <f t="shared" si="1"/>
        <v>424806.4</v>
      </c>
      <c r="AC20" s="78">
        <f t="shared" si="1"/>
        <v>0</v>
      </c>
      <c r="AD20" s="77">
        <f t="shared" si="1"/>
        <v>0</v>
      </c>
      <c r="AE20" s="98">
        <f t="shared" si="1"/>
        <v>106900</v>
      </c>
      <c r="AF20" s="78">
        <f t="shared" si="1"/>
        <v>0</v>
      </c>
      <c r="AG20" s="77">
        <f t="shared" si="1"/>
        <v>0</v>
      </c>
      <c r="AH20" s="98">
        <f t="shared" si="1"/>
        <v>5000</v>
      </c>
      <c r="AI20" s="78">
        <f t="shared" si="1"/>
        <v>0</v>
      </c>
      <c r="AJ20" s="77">
        <f t="shared" si="1"/>
        <v>0</v>
      </c>
      <c r="AK20" s="98">
        <f t="shared" si="1"/>
        <v>52900</v>
      </c>
      <c r="AL20" s="78">
        <f t="shared" si="1"/>
        <v>0</v>
      </c>
      <c r="AM20" s="77">
        <f t="shared" si="1"/>
        <v>0</v>
      </c>
      <c r="AN20" s="98">
        <f t="shared" si="1"/>
        <v>103000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6000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121093.38999999998</v>
      </c>
      <c r="BJ20" s="78">
        <f t="shared" si="1"/>
        <v>0</v>
      </c>
      <c r="BK20" s="77">
        <f t="shared" si="1"/>
        <v>0</v>
      </c>
      <c r="BL20" s="98">
        <f t="shared" si="1"/>
        <v>51201.42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2313907.85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>
        <v>0</v>
      </c>
      <c r="E23" s="89">
        <v>0</v>
      </c>
      <c r="F23" s="90"/>
      <c r="G23" s="88"/>
      <c r="H23" s="89"/>
      <c r="I23" s="90"/>
      <c r="J23" s="97">
        <v>0</v>
      </c>
      <c r="K23" s="89">
        <v>0</v>
      </c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>
        <v>0</v>
      </c>
      <c r="Z23" s="89">
        <v>0</v>
      </c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45440.03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45440.03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45440.03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45440.03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699135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699135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114500</v>
      </c>
      <c r="BS50" s="89">
        <v>0</v>
      </c>
      <c r="BT50" s="101"/>
      <c r="BU50" s="76"/>
      <c r="BV50" s="85">
        <f t="shared" si="9"/>
        <v>114500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813635</v>
      </c>
      <c r="BS51" s="78">
        <f>BS49+BS50</f>
        <v>0</v>
      </c>
      <c r="BT51" s="77">
        <f>BT49+BT50</f>
        <v>0</v>
      </c>
      <c r="BU51" s="85"/>
      <c r="BV51" s="85">
        <f>BV49+BV50</f>
        <v>813635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1010042.5199999999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113850</v>
      </c>
      <c r="K53" s="86">
        <f t="shared" si="11"/>
        <v>0</v>
      </c>
      <c r="L53" s="86">
        <f t="shared" si="11"/>
        <v>0</v>
      </c>
      <c r="M53" s="86">
        <f t="shared" si="11"/>
        <v>248854.12</v>
      </c>
      <c r="N53" s="86">
        <f t="shared" si="11"/>
        <v>0</v>
      </c>
      <c r="O53" s="86">
        <f t="shared" si="11"/>
        <v>0</v>
      </c>
      <c r="P53" s="86">
        <f t="shared" si="11"/>
        <v>53260</v>
      </c>
      <c r="Q53" s="86">
        <f t="shared" si="11"/>
        <v>0</v>
      </c>
      <c r="R53" s="86">
        <f t="shared" si="11"/>
        <v>0</v>
      </c>
      <c r="S53" s="86">
        <f t="shared" si="11"/>
        <v>1000</v>
      </c>
      <c r="T53" s="86">
        <f t="shared" si="11"/>
        <v>0</v>
      </c>
      <c r="U53" s="86">
        <f t="shared" si="11"/>
        <v>0</v>
      </c>
      <c r="V53" s="86">
        <f t="shared" si="11"/>
        <v>8000</v>
      </c>
      <c r="W53" s="86">
        <f t="shared" si="11"/>
        <v>0</v>
      </c>
      <c r="X53" s="86">
        <f t="shared" si="11"/>
        <v>0</v>
      </c>
      <c r="Y53" s="86">
        <f t="shared" si="11"/>
        <v>6600</v>
      </c>
      <c r="Z53" s="86">
        <f t="shared" si="11"/>
        <v>0</v>
      </c>
      <c r="AA53" s="86">
        <f t="shared" si="11"/>
        <v>0</v>
      </c>
      <c r="AB53" s="86">
        <f t="shared" si="11"/>
        <v>424806.4</v>
      </c>
      <c r="AC53" s="86">
        <f t="shared" si="11"/>
        <v>0</v>
      </c>
      <c r="AD53" s="86">
        <f t="shared" si="11"/>
        <v>0</v>
      </c>
      <c r="AE53" s="86">
        <f t="shared" si="11"/>
        <v>106900</v>
      </c>
      <c r="AF53" s="86">
        <f t="shared" si="11"/>
        <v>0</v>
      </c>
      <c r="AG53" s="86">
        <f t="shared" si="11"/>
        <v>0</v>
      </c>
      <c r="AH53" s="86">
        <f t="shared" si="11"/>
        <v>5000</v>
      </c>
      <c r="AI53" s="86">
        <f t="shared" si="11"/>
        <v>0</v>
      </c>
      <c r="AJ53" s="86">
        <f t="shared" si="11"/>
        <v>0</v>
      </c>
      <c r="AK53" s="86">
        <f t="shared" si="11"/>
        <v>52900</v>
      </c>
      <c r="AL53" s="86">
        <f t="shared" si="11"/>
        <v>0</v>
      </c>
      <c r="AM53" s="86">
        <f t="shared" si="11"/>
        <v>0</v>
      </c>
      <c r="AN53" s="86">
        <f t="shared" si="11"/>
        <v>103000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6000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121093.38999999998</v>
      </c>
      <c r="BJ53" s="86">
        <f t="shared" si="11"/>
        <v>0</v>
      </c>
      <c r="BK53" s="86">
        <f t="shared" si="11"/>
        <v>0</v>
      </c>
      <c r="BL53" s="86">
        <f t="shared" si="11"/>
        <v>96641.45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813635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3173082.88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509136</v>
      </c>
      <c r="E10" s="89">
        <v>0</v>
      </c>
      <c r="F10" s="90"/>
      <c r="G10" s="88"/>
      <c r="H10" s="89"/>
      <c r="I10" s="90"/>
      <c r="J10" s="97">
        <v>91500</v>
      </c>
      <c r="K10" s="89">
        <v>0</v>
      </c>
      <c r="L10" s="101"/>
      <c r="M10" s="91">
        <v>31300</v>
      </c>
      <c r="N10" s="89">
        <v>0</v>
      </c>
      <c r="O10" s="90"/>
      <c r="P10" s="91">
        <v>31400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>
        <v>6000</v>
      </c>
      <c r="AU10" s="89">
        <v>0</v>
      </c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12000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681336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39119.59</v>
      </c>
      <c r="E11" s="89">
        <v>0</v>
      </c>
      <c r="F11" s="90"/>
      <c r="G11" s="88"/>
      <c r="H11" s="89"/>
      <c r="I11" s="90"/>
      <c r="J11" s="97">
        <v>6000</v>
      </c>
      <c r="K11" s="89">
        <v>0</v>
      </c>
      <c r="L11" s="101"/>
      <c r="M11" s="91">
        <v>0</v>
      </c>
      <c r="N11" s="89">
        <v>0</v>
      </c>
      <c r="O11" s="90"/>
      <c r="P11" s="91">
        <v>2100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47219.59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398307.8</v>
      </c>
      <c r="E12" s="89">
        <v>0</v>
      </c>
      <c r="F12" s="90"/>
      <c r="G12" s="88"/>
      <c r="H12" s="89"/>
      <c r="I12" s="90"/>
      <c r="J12" s="97">
        <v>16250</v>
      </c>
      <c r="K12" s="89">
        <v>0</v>
      </c>
      <c r="L12" s="101"/>
      <c r="M12" s="91">
        <v>188050</v>
      </c>
      <c r="N12" s="89">
        <v>0</v>
      </c>
      <c r="O12" s="90"/>
      <c r="P12" s="91">
        <v>15100</v>
      </c>
      <c r="Q12" s="89">
        <v>0</v>
      </c>
      <c r="R12" s="90"/>
      <c r="S12" s="91">
        <v>1000</v>
      </c>
      <c r="T12" s="89">
        <v>0</v>
      </c>
      <c r="U12" s="90"/>
      <c r="V12" s="91"/>
      <c r="W12" s="89"/>
      <c r="X12" s="90"/>
      <c r="Y12" s="91">
        <v>6600</v>
      </c>
      <c r="Z12" s="89">
        <v>0</v>
      </c>
      <c r="AA12" s="90"/>
      <c r="AB12" s="91">
        <v>419206.4</v>
      </c>
      <c r="AC12" s="89">
        <v>0</v>
      </c>
      <c r="AD12" s="90"/>
      <c r="AE12" s="91">
        <v>106900</v>
      </c>
      <c r="AF12" s="89">
        <v>0</v>
      </c>
      <c r="AG12" s="90"/>
      <c r="AH12" s="91">
        <v>2000</v>
      </c>
      <c r="AI12" s="89">
        <v>0</v>
      </c>
      <c r="AJ12" s="90"/>
      <c r="AK12" s="91">
        <v>18400</v>
      </c>
      <c r="AL12" s="89">
        <v>0</v>
      </c>
      <c r="AM12" s="90"/>
      <c r="AN12" s="91"/>
      <c r="AO12" s="89"/>
      <c r="AP12" s="90"/>
      <c r="AQ12" s="91">
        <v>1500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1173314.2000000002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46010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29504.12</v>
      </c>
      <c r="N13" s="89">
        <v>0</v>
      </c>
      <c r="O13" s="90"/>
      <c r="P13" s="91">
        <v>400</v>
      </c>
      <c r="Q13" s="89">
        <v>0</v>
      </c>
      <c r="R13" s="90"/>
      <c r="S13" s="91"/>
      <c r="T13" s="89"/>
      <c r="U13" s="90"/>
      <c r="V13" s="91">
        <v>8000</v>
      </c>
      <c r="W13" s="89">
        <v>0</v>
      </c>
      <c r="X13" s="90"/>
      <c r="Y13" s="91"/>
      <c r="Z13" s="89"/>
      <c r="AA13" s="90"/>
      <c r="AB13" s="91">
        <v>5600</v>
      </c>
      <c r="AC13" s="89">
        <v>0</v>
      </c>
      <c r="AD13" s="90"/>
      <c r="AE13" s="91"/>
      <c r="AF13" s="89"/>
      <c r="AG13" s="90"/>
      <c r="AH13" s="91">
        <v>3000</v>
      </c>
      <c r="AI13" s="89">
        <v>0</v>
      </c>
      <c r="AJ13" s="90"/>
      <c r="AK13" s="91">
        <v>34000</v>
      </c>
      <c r="AL13" s="89">
        <v>0</v>
      </c>
      <c r="AM13" s="90"/>
      <c r="AN13" s="91">
        <v>103000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229514.12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6503.01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49550.64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56053.65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10650</v>
      </c>
      <c r="E19" s="89">
        <v>0</v>
      </c>
      <c r="F19" s="90"/>
      <c r="G19" s="88"/>
      <c r="H19" s="89"/>
      <c r="I19" s="90"/>
      <c r="J19" s="97">
        <v>100</v>
      </c>
      <c r="K19" s="89">
        <v>0</v>
      </c>
      <c r="L19" s="101"/>
      <c r="M19" s="97">
        <v>0</v>
      </c>
      <c r="N19" s="89">
        <v>0</v>
      </c>
      <c r="O19" s="101"/>
      <c r="P19" s="97">
        <v>4260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109093.38999999998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124603.38999999998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1009726.3999999999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113850</v>
      </c>
      <c r="K20" s="78">
        <f t="shared" si="1"/>
        <v>0</v>
      </c>
      <c r="L20" s="77">
        <f t="shared" si="1"/>
        <v>0</v>
      </c>
      <c r="M20" s="98">
        <f t="shared" si="1"/>
        <v>248854.12</v>
      </c>
      <c r="N20" s="78">
        <f t="shared" si="1"/>
        <v>0</v>
      </c>
      <c r="O20" s="77">
        <f t="shared" si="1"/>
        <v>0</v>
      </c>
      <c r="P20" s="98">
        <f t="shared" si="1"/>
        <v>53260</v>
      </c>
      <c r="Q20" s="78">
        <f t="shared" si="1"/>
        <v>0</v>
      </c>
      <c r="R20" s="77">
        <f t="shared" si="1"/>
        <v>0</v>
      </c>
      <c r="S20" s="98">
        <f t="shared" si="1"/>
        <v>1000</v>
      </c>
      <c r="T20" s="78">
        <f t="shared" si="1"/>
        <v>0</v>
      </c>
      <c r="U20" s="77">
        <f t="shared" si="1"/>
        <v>0</v>
      </c>
      <c r="V20" s="98">
        <f t="shared" si="1"/>
        <v>8000</v>
      </c>
      <c r="W20" s="78">
        <f t="shared" si="1"/>
        <v>0</v>
      </c>
      <c r="X20" s="77">
        <f t="shared" si="1"/>
        <v>0</v>
      </c>
      <c r="Y20" s="98">
        <f t="shared" si="1"/>
        <v>6600</v>
      </c>
      <c r="Z20" s="78">
        <f t="shared" si="1"/>
        <v>0</v>
      </c>
      <c r="AA20" s="77">
        <f t="shared" si="1"/>
        <v>0</v>
      </c>
      <c r="AB20" s="98">
        <f t="shared" si="1"/>
        <v>424806.4</v>
      </c>
      <c r="AC20" s="78">
        <f t="shared" si="1"/>
        <v>0</v>
      </c>
      <c r="AD20" s="77">
        <f t="shared" si="1"/>
        <v>0</v>
      </c>
      <c r="AE20" s="98">
        <f t="shared" si="1"/>
        <v>106900</v>
      </c>
      <c r="AF20" s="78">
        <f t="shared" si="1"/>
        <v>0</v>
      </c>
      <c r="AG20" s="77">
        <f t="shared" si="1"/>
        <v>0</v>
      </c>
      <c r="AH20" s="98">
        <f t="shared" si="1"/>
        <v>5000</v>
      </c>
      <c r="AI20" s="78">
        <f t="shared" si="1"/>
        <v>0</v>
      </c>
      <c r="AJ20" s="77">
        <f t="shared" si="1"/>
        <v>0</v>
      </c>
      <c r="AK20" s="98">
        <f t="shared" si="1"/>
        <v>52900</v>
      </c>
      <c r="AL20" s="78">
        <f t="shared" si="1"/>
        <v>0</v>
      </c>
      <c r="AM20" s="77">
        <f t="shared" si="1"/>
        <v>0</v>
      </c>
      <c r="AN20" s="98">
        <f t="shared" si="1"/>
        <v>103000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6000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121093.38999999998</v>
      </c>
      <c r="BJ20" s="78">
        <f t="shared" si="1"/>
        <v>0</v>
      </c>
      <c r="BK20" s="77">
        <f t="shared" si="1"/>
        <v>0</v>
      </c>
      <c r="BL20" s="98">
        <f t="shared" si="1"/>
        <v>49550.64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2312040.95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>
        <v>0</v>
      </c>
      <c r="E23" s="89">
        <v>0</v>
      </c>
      <c r="F23" s="90"/>
      <c r="G23" s="88"/>
      <c r="H23" s="89"/>
      <c r="I23" s="90"/>
      <c r="J23" s="97">
        <v>0</v>
      </c>
      <c r="K23" s="89">
        <v>0</v>
      </c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>
        <v>0</v>
      </c>
      <c r="Z23" s="89">
        <v>0</v>
      </c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47306.93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47306.93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47306.93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47306.93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699135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699135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114500</v>
      </c>
      <c r="BS50" s="89">
        <v>0</v>
      </c>
      <c r="BT50" s="101"/>
      <c r="BU50" s="76"/>
      <c r="BV50" s="85">
        <f t="shared" si="9"/>
        <v>114500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813635</v>
      </c>
      <c r="BS51" s="78">
        <f>BS49+BS50</f>
        <v>0</v>
      </c>
      <c r="BT51" s="77">
        <f>BT49+BT50</f>
        <v>0</v>
      </c>
      <c r="BU51" s="85"/>
      <c r="BV51" s="85">
        <f>BV49+BV50</f>
        <v>813635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1009826.3999999999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113850</v>
      </c>
      <c r="K53" s="86">
        <f t="shared" si="11"/>
        <v>0</v>
      </c>
      <c r="L53" s="86">
        <f t="shared" si="11"/>
        <v>0</v>
      </c>
      <c r="M53" s="86">
        <f t="shared" si="11"/>
        <v>248854.12</v>
      </c>
      <c r="N53" s="86">
        <f t="shared" si="11"/>
        <v>0</v>
      </c>
      <c r="O53" s="86">
        <f t="shared" si="11"/>
        <v>0</v>
      </c>
      <c r="P53" s="86">
        <f t="shared" si="11"/>
        <v>53260</v>
      </c>
      <c r="Q53" s="86">
        <f t="shared" si="11"/>
        <v>0</v>
      </c>
      <c r="R53" s="86">
        <f t="shared" si="11"/>
        <v>0</v>
      </c>
      <c r="S53" s="86">
        <f t="shared" si="11"/>
        <v>1000</v>
      </c>
      <c r="T53" s="86">
        <f t="shared" si="11"/>
        <v>0</v>
      </c>
      <c r="U53" s="86">
        <f t="shared" si="11"/>
        <v>0</v>
      </c>
      <c r="V53" s="86">
        <f t="shared" si="11"/>
        <v>8000</v>
      </c>
      <c r="W53" s="86">
        <f t="shared" si="11"/>
        <v>0</v>
      </c>
      <c r="X53" s="86">
        <f t="shared" si="11"/>
        <v>0</v>
      </c>
      <c r="Y53" s="86">
        <f t="shared" si="11"/>
        <v>6600</v>
      </c>
      <c r="Z53" s="86">
        <f t="shared" si="11"/>
        <v>0</v>
      </c>
      <c r="AA53" s="86">
        <f t="shared" si="11"/>
        <v>0</v>
      </c>
      <c r="AB53" s="86">
        <f t="shared" si="11"/>
        <v>424806.4</v>
      </c>
      <c r="AC53" s="86">
        <f t="shared" si="11"/>
        <v>0</v>
      </c>
      <c r="AD53" s="86">
        <f t="shared" si="11"/>
        <v>0</v>
      </c>
      <c r="AE53" s="86">
        <f t="shared" si="11"/>
        <v>106900</v>
      </c>
      <c r="AF53" s="86">
        <f t="shared" si="11"/>
        <v>0</v>
      </c>
      <c r="AG53" s="86">
        <f t="shared" si="11"/>
        <v>0</v>
      </c>
      <c r="AH53" s="86">
        <f t="shared" si="11"/>
        <v>5000</v>
      </c>
      <c r="AI53" s="86">
        <f t="shared" si="11"/>
        <v>0</v>
      </c>
      <c r="AJ53" s="86">
        <f t="shared" si="11"/>
        <v>0</v>
      </c>
      <c r="AK53" s="86">
        <f t="shared" si="11"/>
        <v>52900</v>
      </c>
      <c r="AL53" s="86">
        <f t="shared" si="11"/>
        <v>0</v>
      </c>
      <c r="AM53" s="86">
        <f t="shared" si="11"/>
        <v>0</v>
      </c>
      <c r="AN53" s="86">
        <f t="shared" si="11"/>
        <v>103000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6000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121093.38999999998</v>
      </c>
      <c r="BJ53" s="86">
        <f t="shared" si="11"/>
        <v>0</v>
      </c>
      <c r="BK53" s="86">
        <f t="shared" si="11"/>
        <v>0</v>
      </c>
      <c r="BL53" s="86">
        <f t="shared" si="11"/>
        <v>96857.57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813635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3173082.8800000004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2023-12-01T08:36:15Z</dcterms:modified>
  <cp:category/>
  <cp:version/>
  <cp:contentType/>
  <cp:contentStatus/>
</cp:coreProperties>
</file>