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9" sheetId="1" r:id="rId1"/>
    <sheet name="Entrate_Bilancio_2020" sheetId="2" r:id="rId2"/>
    <sheet name="Entrate_Bilancio_2021" sheetId="3" r:id="rId3"/>
    <sheet name="Entrate_Rendiconto_Anno0" sheetId="4" state="hidden" r:id="rId4"/>
    <sheet name="Spese_Bilancio_2019" sheetId="5" r:id="rId5"/>
    <sheet name="Spese_Bilancio_2020" sheetId="6" r:id="rId6"/>
    <sheet name="Spese_Bilancio_2021" sheetId="7" r:id="rId7"/>
    <sheet name="Spese_Rendiconto_Anno0" sheetId="8" state="hidden" r:id="rId8"/>
  </sheets>
  <definedNames>
    <definedName name="_xlnm.Print_Area" localSheetId="0">'Entrate_Bilancio_2019'!$B$1:$E$58</definedName>
    <definedName name="_xlnm.Print_Area" localSheetId="1">'Entrate_Bilancio_2020'!$B$1:$E$58</definedName>
    <definedName name="_xlnm.Print_Area" localSheetId="2">'Entrate_Bilancio_2021'!$B$1:$E$58</definedName>
    <definedName name="_xlnm.Print_Area" localSheetId="3">'Entrate_Rendiconto_Anno0'!$B$1:$E$59</definedName>
    <definedName name="_xlnm.Print_Area" localSheetId="4">'Spese_Bilancio_2019'!$B$1:$BX$53</definedName>
    <definedName name="_xlnm.Print_Area" localSheetId="5">'Spese_Bilancio_2020'!$B$1:$BX$53</definedName>
    <definedName name="_xlnm.Print_Area" localSheetId="6">'Spese_Bilancio_2021'!$B$1:$BX$53</definedName>
    <definedName name="_xlnm.Print_Area" localSheetId="7">'Spese_Rendiconto_Anno0'!$B$1:$BX$54</definedName>
    <definedName name="_xlnm.Print_Titles" localSheetId="4">'Spese_Bilancio_2019'!$B:$C</definedName>
    <definedName name="_xlnm.Print_Titles" localSheetId="5">'Spese_Bilancio_2020'!$B:$C</definedName>
    <definedName name="_xlnm.Print_Titles" localSheetId="6">'Spese_Bilancio_2021'!$B:$C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<sst xmlns="http://schemas.openxmlformats.org/spreadsheetml/2006/main" count="870" uniqueCount="151">
  <si>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</si>
  <si>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</si>
  <si>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</si>
  <si>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</si>
  <si>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</si>
  <si>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</si>
  <si>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</si>
  <si>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</si>
  <si>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</si>
  <si>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</si>
  <si>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</si>
  <si>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</si>
  <si>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</si>
  <si>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</si>
  <si>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</si>
  <si>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</si>
  <si>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</si>
  <si>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</si>
  <si>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</si>
  <si>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</si>
  <si>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</si>
  <si>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</si>
  <si>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</si>
  <si>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</si>
  <si>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</si>
  <si>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</si>
  <si>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</si>
  <si>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</si>
  <si>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</si>
  <si>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</si>
  <si>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</si>
  <si>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</si>
  <si>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</si>
  <si>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</si>
  <si>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</si>
  <si>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</si>
  <si>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</si>
  <si>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</si>
  <si>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</si>
  <si>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</si>
  <si>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</si>
  <si>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</si>
  <si>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</si>
  <si>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</si>
  <si>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</si>
  <si>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</si>
  <si>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</si>
  <si>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</si>
  <si>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</si>
  <si>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</si>
  <si>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</si>
  <si>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</si>
  <si>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</si>
  <si>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</si>
  <si>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</si>
  <si>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</si>
  <si>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</si>
  <si>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</si>
  <si>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</si>
  <si>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</si>
  <si>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</si>
  <si>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</si>
  <si>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</si>
  <si>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</si>
  <si>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</si>
  <si>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</si>
  <si>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</si>
  <si>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</si>
  <si>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</si>
  <si>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</si>
  <si>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</si>
  <si>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</si>
  <si>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</si>
  <si>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</si>
  <si>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</si>
  <si>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</si>
  <si>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</si>
  <si>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</si>
  <si>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</si>
  <si>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</si>
  <si>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</si>
  <si>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</si>
  <si>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</si>
  <si>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</si>
  <si>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</si>
  <si>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</si>
  <si>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</si>
  <si>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</si>
  <si>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</si>
  <si>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</si>
  <si>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</si>
  <si>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</si>
  <si>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</si>
  <si>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</si>
  <si>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</si>
  <si>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</si>
  <si>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</si>
  <si>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</si>
  <si>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</si>
  <si>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</si>
  <si>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</si>
  <si>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</si>
  <si>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</si>
  <si>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</si>
  <si>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</si>
  <si>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</si>
  <si>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</si>
  <si>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</si>
  <si>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</si>
  <si>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</si>
  <si>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</si>
  <si>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</si>
  <si>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</si>
  <si>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</si>
  <si>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</si>
  <si>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</si>
  <si>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</si>
  <si>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</si>
  <si>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</si>
  <si>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</si>
  <si>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</si>
  <si>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</si>
  <si>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</si>
  <si>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</si>
  <si>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</si>
  <si>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</si>
  <si>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</si>
  <si>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</si>
  <si>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</si>
  <si>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</si>
  <si>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</si>
  <si>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</si>
  <si>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</si>
  <si>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</si>
  <si>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</si>
  <si>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</si>
  <si>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</si>
  <si>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</si>
  <si>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</si>
  <si>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</si>
  <si>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</si>
  <si>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</si>
  <si>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</si>
  <si>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</si>
  <si>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</si>
  <si>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</si>
  <si>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</si>
  <si>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</si>
  <si>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2019</t>
  </si>
  <si>
    <t>Dati previsionali anno 2020</t>
  </si>
  <si>
    <t>Dati previsionali anno 2021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</si>
</sst>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200000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349000</v>
      </c>
      <c r="E10" s="45">
        <v>504290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2000</v>
      </c>
      <c r="E13" s="45">
        <v>2000</v>
      </c>
    </row>
    <row r="14" spans="2:5" ht="15">
      <c r="B14" s="13">
        <v>10301</v>
      </c>
      <c r="C14" s="54" t="s">
        <v>11</v>
      </c>
      <c r="D14" s="39">
        <v>185000</v>
      </c>
      <c r="E14" s="45">
        <v>186699.72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536000</v>
      </c>
      <c r="E16" s="51">
        <f>E10+E11+E12+E13+E14+E15</f>
        <v>692989.72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50800</v>
      </c>
      <c r="E18" s="45">
        <v>81877.90000000001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50800</v>
      </c>
      <c r="E23" s="51">
        <f>E18+E19+E20+E21+E22</f>
        <v>81877.90000000001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56100</v>
      </c>
      <c r="E25" s="45">
        <v>77208.95999999999</v>
      </c>
    </row>
    <row r="26" spans="2:5" ht="15">
      <c r="B26" s="13">
        <v>30200</v>
      </c>
      <c r="C26" s="54" t="s">
        <v>28</v>
      </c>
      <c r="D26" s="39">
        <v>10000</v>
      </c>
      <c r="E26" s="45">
        <v>10000</v>
      </c>
    </row>
    <row r="27" spans="2:5" ht="15">
      <c r="B27" s="13">
        <v>30300</v>
      </c>
      <c r="C27" s="54" t="s">
        <v>29</v>
      </c>
      <c r="D27" s="39">
        <v>100</v>
      </c>
      <c r="E27" s="45">
        <v>100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93500</v>
      </c>
      <c r="E29" s="50">
        <v>106131.24</v>
      </c>
    </row>
    <row r="30" spans="2:5" ht="15.75" thickBot="1">
      <c r="B30" s="16">
        <v>30000</v>
      </c>
      <c r="C30" s="15" t="s">
        <v>32</v>
      </c>
      <c r="D30" s="48">
        <f>D25+D26+D27+D28+D29</f>
        <v>159700</v>
      </c>
      <c r="E30" s="51">
        <f>E25+E26+E27+E28+E29</f>
        <v>193440.2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320000</v>
      </c>
      <c r="E33" s="59">
        <v>429667.22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>
        <v>25000</v>
      </c>
      <c r="E35" s="45">
        <v>33000</v>
      </c>
    </row>
    <row r="36" spans="2:5" ht="15">
      <c r="B36" s="13">
        <v>40500</v>
      </c>
      <c r="C36" s="54" t="s">
        <v>39</v>
      </c>
      <c r="D36" s="49">
        <v>50000</v>
      </c>
      <c r="E36" s="50">
        <v>50000</v>
      </c>
    </row>
    <row r="37" spans="2:5" ht="15.75" thickBot="1">
      <c r="B37" s="16">
        <v>40000</v>
      </c>
      <c r="C37" s="15" t="s">
        <v>40</v>
      </c>
      <c r="D37" s="48">
        <f>D32+D33+D34+D35+D36</f>
        <v>395000</v>
      </c>
      <c r="E37" s="51">
        <f>E32+E33+E34+E35+E36</f>
        <v>512667.22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>
        <v>0</v>
      </c>
      <c r="E46" s="59">
        <v>0</v>
      </c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231000</v>
      </c>
      <c r="E54" s="45">
        <v>305563.97000000003</v>
      </c>
    </row>
    <row r="55" spans="2:5" ht="15">
      <c r="B55" s="13">
        <v>90200</v>
      </c>
      <c r="C55" s="54" t="s">
        <v>62</v>
      </c>
      <c r="D55" s="61">
        <v>7000</v>
      </c>
      <c r="E55" s="62">
        <v>7000</v>
      </c>
    </row>
    <row r="56" spans="2:5" ht="15.75" thickBot="1">
      <c r="B56" s="16">
        <v>90000</v>
      </c>
      <c r="C56" s="15" t="s">
        <v>63</v>
      </c>
      <c r="D56" s="48">
        <f>D54+D55</f>
        <v>238000</v>
      </c>
      <c r="E56" s="51">
        <f>E54+E55</f>
        <v>312563.97000000003</v>
      </c>
    </row>
    <row r="57" spans="2:5" ht="16.5" thickBot="1" thickTop="1">
      <c r="B57" s="109" t="s">
        <v>64</v>
      </c>
      <c r="C57" s="110"/>
      <c r="D57" s="52">
        <f>D16+D23+D30+D37+D43+D49+D52+D56</f>
        <v>1379500</v>
      </c>
      <c r="E57" s="55">
        <f>E16+E23+E30+E37+E43+E49+E52+E56</f>
        <v>1793539.01</v>
      </c>
    </row>
    <row r="58" spans="2:5" ht="16.5" thickBot="1" thickTop="1">
      <c r="B58" s="109" t="s">
        <v>65</v>
      </c>
      <c r="C58" s="110"/>
      <c r="D58" s="52">
        <f>D57+D5+D6+D7+D8</f>
        <v>1379500</v>
      </c>
      <c r="E58" s="55">
        <f>E57+E5+E6+E7+E8</f>
        <v>1993539.01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349000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2000</v>
      </c>
      <c r="E13" s="45"/>
    </row>
    <row r="14" spans="2:5" ht="15">
      <c r="B14" s="13">
        <v>10301</v>
      </c>
      <c r="C14" s="54" t="s">
        <v>11</v>
      </c>
      <c r="D14" s="39">
        <v>185000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536000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50800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50800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56100</v>
      </c>
      <c r="E25" s="45"/>
    </row>
    <row r="26" spans="2:5" ht="15">
      <c r="B26" s="13">
        <v>30200</v>
      </c>
      <c r="C26" s="54" t="s">
        <v>28</v>
      </c>
      <c r="D26" s="39">
        <v>10000</v>
      </c>
      <c r="E26" s="45"/>
    </row>
    <row r="27" spans="2:5" ht="15">
      <c r="B27" s="13">
        <v>30300</v>
      </c>
      <c r="C27" s="54" t="s">
        <v>29</v>
      </c>
      <c r="D27" s="39">
        <v>100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78300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144500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100000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15000</v>
      </c>
      <c r="E35" s="45"/>
    </row>
    <row r="36" spans="2:5" ht="15">
      <c r="B36" s="13">
        <v>40500</v>
      </c>
      <c r="C36" s="54" t="s">
        <v>39</v>
      </c>
      <c r="D36" s="49">
        <v>40000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155000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>
        <v>0</v>
      </c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231000</v>
      </c>
      <c r="E54" s="45"/>
    </row>
    <row r="55" spans="2:5" ht="15">
      <c r="B55" s="13">
        <v>90200</v>
      </c>
      <c r="C55" s="54" t="s">
        <v>62</v>
      </c>
      <c r="D55" s="61">
        <v>7000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238000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1124300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1124300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349000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2000</v>
      </c>
      <c r="E13" s="45"/>
    </row>
    <row r="14" spans="2:5" ht="15">
      <c r="B14" s="13">
        <v>10301</v>
      </c>
      <c r="C14" s="54" t="s">
        <v>11</v>
      </c>
      <c r="D14" s="39">
        <v>185000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536000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50800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50800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56100</v>
      </c>
      <c r="E25" s="45"/>
    </row>
    <row r="26" spans="2:5" ht="15">
      <c r="B26" s="13">
        <v>30200</v>
      </c>
      <c r="C26" s="54" t="s">
        <v>28</v>
      </c>
      <c r="D26" s="39">
        <v>10000</v>
      </c>
      <c r="E26" s="45"/>
    </row>
    <row r="27" spans="2:5" ht="15">
      <c r="B27" s="13">
        <v>30300</v>
      </c>
      <c r="C27" s="54" t="s">
        <v>29</v>
      </c>
      <c r="D27" s="39">
        <v>100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78500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144700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100000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15000</v>
      </c>
      <c r="E35" s="45"/>
    </row>
    <row r="36" spans="2:5" ht="15">
      <c r="B36" s="13">
        <v>40500</v>
      </c>
      <c r="C36" s="54" t="s">
        <v>39</v>
      </c>
      <c r="D36" s="49">
        <v>40000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155000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>
        <v>0</v>
      </c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231000</v>
      </c>
      <c r="E54" s="45"/>
    </row>
    <row r="55" spans="2:5" ht="15">
      <c r="B55" s="13">
        <v>90200</v>
      </c>
      <c r="C55" s="54" t="s">
        <v>62</v>
      </c>
      <c r="D55" s="61">
        <v>7000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238000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1124500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1124500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201000</v>
      </c>
      <c r="E10" s="89">
        <v>0</v>
      </c>
      <c r="F10" s="90">
        <v>245533.70000000004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0</v>
      </c>
      <c r="AC10" s="89">
        <v>0</v>
      </c>
      <c r="AD10" s="90">
        <v>0</v>
      </c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201000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245533.70000000004</v>
      </c>
    </row>
    <row r="11" spans="2:76" ht="15">
      <c r="B11" s="13">
        <v>102</v>
      </c>
      <c r="C11" s="25" t="s">
        <v>92</v>
      </c>
      <c r="D11" s="88">
        <v>16800</v>
      </c>
      <c r="E11" s="89">
        <v>0</v>
      </c>
      <c r="F11" s="90">
        <v>20911.9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16800</v>
      </c>
      <c r="BW11" s="77">
        <f t="shared" si="1"/>
        <v>0</v>
      </c>
      <c r="BX11" s="79">
        <f t="shared" si="2"/>
        <v>20911.9</v>
      </c>
    </row>
    <row r="12" spans="2:76" ht="15">
      <c r="B12" s="13">
        <v>103</v>
      </c>
      <c r="C12" s="25" t="s">
        <v>93</v>
      </c>
      <c r="D12" s="88">
        <v>134050</v>
      </c>
      <c r="E12" s="89">
        <v>0</v>
      </c>
      <c r="F12" s="90">
        <v>168339.83999999994</v>
      </c>
      <c r="G12" s="88"/>
      <c r="H12" s="89"/>
      <c r="I12" s="90"/>
      <c r="J12" s="97"/>
      <c r="K12" s="89"/>
      <c r="L12" s="101"/>
      <c r="M12" s="91">
        <v>62100</v>
      </c>
      <c r="N12" s="89">
        <v>0</v>
      </c>
      <c r="O12" s="90">
        <v>84173.76000000001</v>
      </c>
      <c r="P12" s="91">
        <v>12500</v>
      </c>
      <c r="Q12" s="89">
        <v>0</v>
      </c>
      <c r="R12" s="90">
        <v>15616.189999999999</v>
      </c>
      <c r="S12" s="91"/>
      <c r="T12" s="89"/>
      <c r="U12" s="90"/>
      <c r="V12" s="91"/>
      <c r="W12" s="89"/>
      <c r="X12" s="90"/>
      <c r="Y12" s="91">
        <v>0</v>
      </c>
      <c r="Z12" s="89">
        <v>0</v>
      </c>
      <c r="AA12" s="90">
        <v>0</v>
      </c>
      <c r="AB12" s="91">
        <v>97000</v>
      </c>
      <c r="AC12" s="89">
        <v>0</v>
      </c>
      <c r="AD12" s="90">
        <v>110681.76</v>
      </c>
      <c r="AE12" s="91">
        <v>64000</v>
      </c>
      <c r="AF12" s="89">
        <v>0</v>
      </c>
      <c r="AG12" s="90">
        <v>90473.58</v>
      </c>
      <c r="AH12" s="91"/>
      <c r="AI12" s="89"/>
      <c r="AJ12" s="90"/>
      <c r="AK12" s="91">
        <v>7000</v>
      </c>
      <c r="AL12" s="89">
        <v>0</v>
      </c>
      <c r="AM12" s="90">
        <v>9279.61</v>
      </c>
      <c r="AN12" s="91"/>
      <c r="AO12" s="89"/>
      <c r="AP12" s="90"/>
      <c r="AQ12" s="91">
        <v>500</v>
      </c>
      <c r="AR12" s="89">
        <v>0</v>
      </c>
      <c r="AS12" s="90">
        <v>673.97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377150</v>
      </c>
      <c r="BW12" s="77">
        <f t="shared" si="1"/>
        <v>0</v>
      </c>
      <c r="BX12" s="79">
        <f t="shared" si="2"/>
        <v>479238.7099999999</v>
      </c>
    </row>
    <row r="13" spans="2:76" ht="15">
      <c r="B13" s="13">
        <v>104</v>
      </c>
      <c r="C13" s="25" t="s">
        <v>19</v>
      </c>
      <c r="D13" s="88">
        <v>26750</v>
      </c>
      <c r="E13" s="89">
        <v>0</v>
      </c>
      <c r="F13" s="90">
        <v>36221.619999999995</v>
      </c>
      <c r="G13" s="88"/>
      <c r="H13" s="89"/>
      <c r="I13" s="90"/>
      <c r="J13" s="97"/>
      <c r="K13" s="89"/>
      <c r="L13" s="101"/>
      <c r="M13" s="91">
        <v>20000</v>
      </c>
      <c r="N13" s="89">
        <v>0</v>
      </c>
      <c r="O13" s="90">
        <v>20000</v>
      </c>
      <c r="P13" s="91">
        <v>2000</v>
      </c>
      <c r="Q13" s="89">
        <v>0</v>
      </c>
      <c r="R13" s="90">
        <v>5600</v>
      </c>
      <c r="S13" s="91">
        <v>2500</v>
      </c>
      <c r="T13" s="89">
        <v>0</v>
      </c>
      <c r="U13" s="90">
        <v>3050</v>
      </c>
      <c r="V13" s="91">
        <v>8000</v>
      </c>
      <c r="W13" s="89">
        <v>0</v>
      </c>
      <c r="X13" s="90">
        <v>15950</v>
      </c>
      <c r="Y13" s="91"/>
      <c r="Z13" s="89"/>
      <c r="AA13" s="90"/>
      <c r="AB13" s="91">
        <v>3250</v>
      </c>
      <c r="AC13" s="89">
        <v>0</v>
      </c>
      <c r="AD13" s="90">
        <v>5750</v>
      </c>
      <c r="AE13" s="91">
        <v>0</v>
      </c>
      <c r="AF13" s="89">
        <v>0</v>
      </c>
      <c r="AG13" s="90">
        <v>0</v>
      </c>
      <c r="AH13" s="91"/>
      <c r="AI13" s="89"/>
      <c r="AJ13" s="90"/>
      <c r="AK13" s="91">
        <v>35300</v>
      </c>
      <c r="AL13" s="89">
        <v>0</v>
      </c>
      <c r="AM13" s="90">
        <v>39440.84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97800</v>
      </c>
      <c r="BW13" s="77">
        <f t="shared" si="1"/>
        <v>0</v>
      </c>
      <c r="BX13" s="79">
        <f t="shared" si="2"/>
        <v>126012.45999999999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6050</v>
      </c>
      <c r="E16" s="89">
        <v>0</v>
      </c>
      <c r="F16" s="90">
        <v>6050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>
        <v>5300</v>
      </c>
      <c r="AF16" s="89">
        <v>0</v>
      </c>
      <c r="AG16" s="101">
        <v>5300</v>
      </c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>
        <v>0</v>
      </c>
      <c r="BO16" s="91"/>
      <c r="BP16" s="89"/>
      <c r="BQ16" s="90"/>
      <c r="BR16" s="97"/>
      <c r="BS16" s="89"/>
      <c r="BT16" s="101"/>
      <c r="BU16" s="76"/>
      <c r="BV16" s="85">
        <f t="shared" si="0"/>
        <v>11350</v>
      </c>
      <c r="BW16" s="77">
        <f t="shared" si="1"/>
        <v>0</v>
      </c>
      <c r="BX16" s="79">
        <f t="shared" si="2"/>
        <v>11350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4000</v>
      </c>
      <c r="E18" s="89">
        <v>0</v>
      </c>
      <c r="F18" s="90">
        <v>4000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4000</v>
      </c>
      <c r="BW18" s="77">
        <f t="shared" si="1"/>
        <v>0</v>
      </c>
      <c r="BX18" s="79">
        <f t="shared" si="2"/>
        <v>4000</v>
      </c>
    </row>
    <row r="19" spans="2:76" ht="15">
      <c r="B19" s="13">
        <v>110</v>
      </c>
      <c r="C19" s="25" t="s">
        <v>98</v>
      </c>
      <c r="D19" s="88">
        <v>8000</v>
      </c>
      <c r="E19" s="89">
        <v>0</v>
      </c>
      <c r="F19" s="90">
        <v>8000</v>
      </c>
      <c r="G19" s="88"/>
      <c r="H19" s="89"/>
      <c r="I19" s="90"/>
      <c r="J19" s="97"/>
      <c r="K19" s="89"/>
      <c r="L19" s="101"/>
      <c r="M19" s="97">
        <v>0</v>
      </c>
      <c r="N19" s="89">
        <v>0</v>
      </c>
      <c r="O19" s="101">
        <v>0</v>
      </c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>
        <v>0</v>
      </c>
      <c r="AE19" s="97">
        <v>0</v>
      </c>
      <c r="AF19" s="89">
        <v>0</v>
      </c>
      <c r="AG19" s="101">
        <v>0</v>
      </c>
      <c r="AH19" s="97"/>
      <c r="AI19" s="89"/>
      <c r="AJ19" s="101"/>
      <c r="AK19" s="97">
        <v>0</v>
      </c>
      <c r="AL19" s="89">
        <v>0</v>
      </c>
      <c r="AM19" s="101">
        <v>0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8500</v>
      </c>
      <c r="BJ19" s="89">
        <v>0</v>
      </c>
      <c r="BK19" s="101">
        <v>3000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16500</v>
      </c>
      <c r="BW19" s="77">
        <f t="shared" si="1"/>
        <v>0</v>
      </c>
      <c r="BX19" s="79">
        <f t="shared" si="2"/>
        <v>11000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396650</v>
      </c>
      <c r="E20" s="78">
        <f t="shared" si="3"/>
        <v>0</v>
      </c>
      <c r="F20" s="79">
        <f t="shared" si="3"/>
        <v>489057.05999999994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82100</v>
      </c>
      <c r="N20" s="78">
        <f t="shared" si="3"/>
        <v>0</v>
      </c>
      <c r="O20" s="77">
        <f t="shared" si="3"/>
        <v>104173.76000000001</v>
      </c>
      <c r="P20" s="98">
        <f t="shared" si="3"/>
        <v>14500</v>
      </c>
      <c r="Q20" s="78">
        <f t="shared" si="3"/>
        <v>0</v>
      </c>
      <c r="R20" s="77">
        <f t="shared" si="3"/>
        <v>21216.19</v>
      </c>
      <c r="S20" s="98">
        <f t="shared" si="3"/>
        <v>2500</v>
      </c>
      <c r="T20" s="78">
        <f t="shared" si="3"/>
        <v>0</v>
      </c>
      <c r="U20" s="77">
        <f t="shared" si="3"/>
        <v>3050</v>
      </c>
      <c r="V20" s="98">
        <f t="shared" si="3"/>
        <v>8000</v>
      </c>
      <c r="W20" s="78">
        <f t="shared" si="3"/>
        <v>0</v>
      </c>
      <c r="X20" s="77">
        <f t="shared" si="3"/>
        <v>15950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100250</v>
      </c>
      <c r="AC20" s="78">
        <f t="shared" si="3"/>
        <v>0</v>
      </c>
      <c r="AD20" s="77">
        <f t="shared" si="3"/>
        <v>116431.76</v>
      </c>
      <c r="AE20" s="98">
        <f t="shared" si="3"/>
        <v>69300</v>
      </c>
      <c r="AF20" s="78">
        <f t="shared" si="3"/>
        <v>0</v>
      </c>
      <c r="AG20" s="77">
        <f t="shared" si="3"/>
        <v>95773.58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42300</v>
      </c>
      <c r="AL20" s="78">
        <f t="shared" si="3"/>
        <v>0</v>
      </c>
      <c r="AM20" s="77">
        <f t="shared" si="3"/>
        <v>48720.45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500</v>
      </c>
      <c r="AR20" s="78">
        <f t="shared" si="3"/>
        <v>0</v>
      </c>
      <c r="AS20" s="77">
        <f t="shared" si="3"/>
        <v>673.97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8500</v>
      </c>
      <c r="BJ20" s="78">
        <f t="shared" si="3"/>
        <v>0</v>
      </c>
      <c r="BK20" s="77">
        <f t="shared" si="3"/>
        <v>3000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724600</v>
      </c>
      <c r="BW20" s="77">
        <f>BW10+BW11+BW12+BW13+BW14+BW15+BW16+BW17+BW18+BW19</f>
        <v>0</v>
      </c>
      <c r="BX20" s="95">
        <f>BX10+BX11+BX12+BX13+BX14+BX15+BX16+BX17+BX18+BX19</f>
        <v>898046.7699999999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125000</v>
      </c>
      <c r="E24" s="89">
        <v>0</v>
      </c>
      <c r="F24" s="90">
        <v>125000</v>
      </c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>
        <v>15900.92</v>
      </c>
      <c r="P24" s="97"/>
      <c r="Q24" s="89"/>
      <c r="R24" s="101"/>
      <c r="S24" s="97">
        <v>30000</v>
      </c>
      <c r="T24" s="89">
        <v>0</v>
      </c>
      <c r="U24" s="101">
        <v>30000</v>
      </c>
      <c r="V24" s="97"/>
      <c r="W24" s="89"/>
      <c r="X24" s="101"/>
      <c r="Y24" s="97">
        <v>2000</v>
      </c>
      <c r="Z24" s="89">
        <v>0</v>
      </c>
      <c r="AA24" s="101">
        <v>3903.2</v>
      </c>
      <c r="AB24" s="97">
        <v>40000</v>
      </c>
      <c r="AC24" s="89">
        <v>0</v>
      </c>
      <c r="AD24" s="101">
        <v>40000</v>
      </c>
      <c r="AE24" s="97">
        <v>181000</v>
      </c>
      <c r="AF24" s="89">
        <v>0</v>
      </c>
      <c r="AG24" s="101">
        <v>219004.76</v>
      </c>
      <c r="AH24" s="97"/>
      <c r="AI24" s="89"/>
      <c r="AJ24" s="101"/>
      <c r="AK24" s="97">
        <v>10000</v>
      </c>
      <c r="AL24" s="89">
        <v>0</v>
      </c>
      <c r="AM24" s="101">
        <v>10109.12</v>
      </c>
      <c r="AN24" s="97"/>
      <c r="AO24" s="89"/>
      <c r="AP24" s="101"/>
      <c r="AQ24" s="97">
        <v>0</v>
      </c>
      <c r="AR24" s="89">
        <v>0</v>
      </c>
      <c r="AS24" s="101">
        <v>4819.15</v>
      </c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>
        <v>0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388000</v>
      </c>
      <c r="BW24" s="77">
        <f t="shared" si="4"/>
        <v>0</v>
      </c>
      <c r="BX24" s="79">
        <f t="shared" si="4"/>
        <v>448737.15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2000</v>
      </c>
      <c r="Q25" s="89">
        <v>0</v>
      </c>
      <c r="R25" s="101">
        <v>4000</v>
      </c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2000</v>
      </c>
      <c r="BW25" s="77">
        <f t="shared" si="4"/>
        <v>0</v>
      </c>
      <c r="BX25" s="79">
        <f t="shared" si="4"/>
        <v>4000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5000</v>
      </c>
      <c r="E27" s="89">
        <v>0</v>
      </c>
      <c r="F27" s="90">
        <v>5000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5000</v>
      </c>
      <c r="BW27" s="77">
        <f t="shared" si="4"/>
        <v>0</v>
      </c>
      <c r="BX27" s="79">
        <f t="shared" si="4"/>
        <v>5000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130000</v>
      </c>
      <c r="E28" s="78">
        <f t="shared" si="5"/>
        <v>0</v>
      </c>
      <c r="F28" s="79">
        <f t="shared" si="5"/>
        <v>130000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15900.92</v>
      </c>
      <c r="P28" s="98">
        <f t="shared" si="5"/>
        <v>2000</v>
      </c>
      <c r="Q28" s="78">
        <f t="shared" si="5"/>
        <v>0</v>
      </c>
      <c r="R28" s="77">
        <f t="shared" si="5"/>
        <v>4000</v>
      </c>
      <c r="S28" s="98">
        <f t="shared" si="5"/>
        <v>30000</v>
      </c>
      <c r="T28" s="78">
        <f t="shared" si="5"/>
        <v>0</v>
      </c>
      <c r="U28" s="77">
        <f t="shared" si="5"/>
        <v>30000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2000</v>
      </c>
      <c r="Z28" s="78">
        <f t="shared" si="5"/>
        <v>0</v>
      </c>
      <c r="AA28" s="77">
        <f t="shared" si="5"/>
        <v>3903.2</v>
      </c>
      <c r="AB28" s="98">
        <f t="shared" si="5"/>
        <v>40000</v>
      </c>
      <c r="AC28" s="78">
        <f t="shared" si="5"/>
        <v>0</v>
      </c>
      <c r="AD28" s="77">
        <f t="shared" si="5"/>
        <v>40000</v>
      </c>
      <c r="AE28" s="98">
        <f t="shared" si="5"/>
        <v>181000</v>
      </c>
      <c r="AF28" s="78">
        <f t="shared" si="5"/>
        <v>0</v>
      </c>
      <c r="AG28" s="77">
        <f t="shared" si="5"/>
        <v>219004.76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10000</v>
      </c>
      <c r="AL28" s="78">
        <f t="shared" si="6"/>
        <v>0</v>
      </c>
      <c r="AM28" s="77">
        <f t="shared" si="6"/>
        <v>10109.12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4819.15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395000</v>
      </c>
      <c r="BW28" s="77">
        <f>BW23+BW24+BW25+BW26+BW27</f>
        <v>0</v>
      </c>
      <c r="BX28" s="95">
        <f>BX23+BX24+BX25+BX26+BX27</f>
        <v>457737.15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>
        <v>0</v>
      </c>
      <c r="BM39" s="89">
        <v>0</v>
      </c>
      <c r="BN39" s="101">
        <v>0</v>
      </c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21900</v>
      </c>
      <c r="BM40" s="89">
        <v>0</v>
      </c>
      <c r="BN40" s="101">
        <v>21900</v>
      </c>
      <c r="BO40" s="97"/>
      <c r="BP40" s="89"/>
      <c r="BQ40" s="101"/>
      <c r="BR40" s="97"/>
      <c r="BS40" s="89"/>
      <c r="BT40" s="101"/>
      <c r="BU40" s="76"/>
      <c r="BV40" s="85">
        <f t="shared" si="10"/>
        <v>21900</v>
      </c>
      <c r="BW40" s="77">
        <f t="shared" si="10"/>
        <v>0</v>
      </c>
      <c r="BX40" s="79">
        <f t="shared" si="10"/>
        <v>21900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21900</v>
      </c>
      <c r="BM42" s="78">
        <f t="shared" si="12"/>
        <v>0</v>
      </c>
      <c r="BN42" s="77">
        <f t="shared" si="12"/>
        <v>21900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21900</v>
      </c>
      <c r="BW42" s="77">
        <f>BW38+BW39+BW40+BW41</f>
        <v>0</v>
      </c>
      <c r="BX42" s="95">
        <f>BX38+BX39+BX40+BX41</f>
        <v>21900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238000</v>
      </c>
      <c r="BS49" s="89">
        <v>0</v>
      </c>
      <c r="BT49" s="101">
        <v>322337.16000000003</v>
      </c>
      <c r="BU49" s="76"/>
      <c r="BV49" s="85">
        <f aca="true" t="shared" si="15" ref="BV49:BX50">D49+G49+J49+M49+P49+S49+V49+Y49+AB49+AE49+AH49+AK49+AN49+AQ49+AT49+AW49+AZ49+BC49+BF49+BI49+BL49+BO49+BR49</f>
        <v>238000</v>
      </c>
      <c r="BW49" s="77">
        <f t="shared" si="15"/>
        <v>0</v>
      </c>
      <c r="BX49" s="79">
        <f t="shared" si="15"/>
        <v>322337.16000000003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0</v>
      </c>
      <c r="BS50" s="89">
        <v>0</v>
      </c>
      <c r="BT50" s="101">
        <v>0</v>
      </c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238000</v>
      </c>
      <c r="BS51" s="78">
        <f>BS49+BS50</f>
        <v>0</v>
      </c>
      <c r="BT51" s="77">
        <f>BT49+BT50</f>
        <v>322337.16000000003</v>
      </c>
      <c r="BU51" s="85"/>
      <c r="BV51" s="85">
        <f>BV49+BV50</f>
        <v>238000</v>
      </c>
      <c r="BW51" s="77">
        <f>BW49+BW50</f>
        <v>0</v>
      </c>
      <c r="BX51" s="95">
        <f>BX49+BX50</f>
        <v>322337.16000000003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526650</v>
      </c>
      <c r="E53" s="86">
        <f t="shared" si="18"/>
        <v>0</v>
      </c>
      <c r="F53" s="86">
        <f t="shared" si="18"/>
        <v>619057.0599999999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82100</v>
      </c>
      <c r="N53" s="86">
        <f t="shared" si="18"/>
        <v>0</v>
      </c>
      <c r="O53" s="86">
        <f t="shared" si="18"/>
        <v>120074.68000000001</v>
      </c>
      <c r="P53" s="86">
        <f t="shared" si="18"/>
        <v>16500</v>
      </c>
      <c r="Q53" s="86">
        <f t="shared" si="18"/>
        <v>0</v>
      </c>
      <c r="R53" s="86">
        <f t="shared" si="18"/>
        <v>25216.19</v>
      </c>
      <c r="S53" s="86">
        <f t="shared" si="18"/>
        <v>32500</v>
      </c>
      <c r="T53" s="86">
        <f t="shared" si="18"/>
        <v>0</v>
      </c>
      <c r="U53" s="86">
        <f t="shared" si="18"/>
        <v>33050</v>
      </c>
      <c r="V53" s="86">
        <f t="shared" si="18"/>
        <v>8000</v>
      </c>
      <c r="W53" s="86">
        <f t="shared" si="18"/>
        <v>0</v>
      </c>
      <c r="X53" s="86">
        <f t="shared" si="18"/>
        <v>15950</v>
      </c>
      <c r="Y53" s="86">
        <f t="shared" si="18"/>
        <v>2000</v>
      </c>
      <c r="Z53" s="86">
        <f t="shared" si="18"/>
        <v>0</v>
      </c>
      <c r="AA53" s="86">
        <f t="shared" si="18"/>
        <v>3903.2</v>
      </c>
      <c r="AB53" s="86">
        <f t="shared" si="18"/>
        <v>140250</v>
      </c>
      <c r="AC53" s="86">
        <f t="shared" si="18"/>
        <v>0</v>
      </c>
      <c r="AD53" s="86">
        <f t="shared" si="18"/>
        <v>156431.76</v>
      </c>
      <c r="AE53" s="86">
        <f t="shared" si="18"/>
        <v>250300</v>
      </c>
      <c r="AF53" s="86">
        <f t="shared" si="18"/>
        <v>0</v>
      </c>
      <c r="AG53" s="86">
        <f t="shared" si="18"/>
        <v>314778.34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52300</v>
      </c>
      <c r="AL53" s="86">
        <f t="shared" si="19"/>
        <v>0</v>
      </c>
      <c r="AM53" s="86">
        <f t="shared" si="19"/>
        <v>58829.57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500</v>
      </c>
      <c r="AR53" s="86">
        <f t="shared" si="19"/>
        <v>0</v>
      </c>
      <c r="AS53" s="86">
        <f t="shared" si="19"/>
        <v>5493.12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8500</v>
      </c>
      <c r="BJ53" s="86">
        <f t="shared" si="19"/>
        <v>0</v>
      </c>
      <c r="BK53" s="86">
        <f t="shared" si="19"/>
        <v>3000</v>
      </c>
      <c r="BL53" s="86">
        <f t="shared" si="19"/>
        <v>21900</v>
      </c>
      <c r="BM53" s="86">
        <f t="shared" si="19"/>
        <v>0</v>
      </c>
      <c r="BN53" s="86">
        <f t="shared" si="19"/>
        <v>21900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238000</v>
      </c>
      <c r="BS53" s="86">
        <f t="shared" si="19"/>
        <v>0</v>
      </c>
      <c r="BT53" s="86">
        <f t="shared" si="19"/>
        <v>322337.16000000003</v>
      </c>
      <c r="BU53" s="86">
        <f>BU8</f>
        <v>0</v>
      </c>
      <c r="BV53" s="102">
        <f>BV8+BV20+BV28+BV35+BV42+BV46+BV51</f>
        <v>1379500</v>
      </c>
      <c r="BW53" s="87">
        <f>BW20+BW28+BW35+BW42+BW46+BW51</f>
        <v>0</v>
      </c>
      <c r="BX53" s="87">
        <f>BX20+BX28+BX35+BX42+BX46+BX51</f>
        <v>1700021.08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201000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0</v>
      </c>
      <c r="AC10" s="89">
        <v>0</v>
      </c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201000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16800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16800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126050</v>
      </c>
      <c r="E12" s="89">
        <v>0</v>
      </c>
      <c r="F12" s="90"/>
      <c r="G12" s="88"/>
      <c r="H12" s="89"/>
      <c r="I12" s="90"/>
      <c r="J12" s="97"/>
      <c r="K12" s="89"/>
      <c r="L12" s="101"/>
      <c r="M12" s="91">
        <v>62100</v>
      </c>
      <c r="N12" s="89">
        <v>0</v>
      </c>
      <c r="O12" s="90"/>
      <c r="P12" s="91">
        <v>7500</v>
      </c>
      <c r="Q12" s="89">
        <v>0</v>
      </c>
      <c r="R12" s="90"/>
      <c r="S12" s="91"/>
      <c r="T12" s="89"/>
      <c r="U12" s="90"/>
      <c r="V12" s="91"/>
      <c r="W12" s="89"/>
      <c r="X12" s="90"/>
      <c r="Y12" s="91">
        <v>0</v>
      </c>
      <c r="Z12" s="89">
        <v>0</v>
      </c>
      <c r="AA12" s="90"/>
      <c r="AB12" s="91">
        <v>97000</v>
      </c>
      <c r="AC12" s="89">
        <v>0</v>
      </c>
      <c r="AD12" s="90"/>
      <c r="AE12" s="91">
        <v>64000</v>
      </c>
      <c r="AF12" s="89">
        <v>0</v>
      </c>
      <c r="AG12" s="90"/>
      <c r="AH12" s="91"/>
      <c r="AI12" s="89"/>
      <c r="AJ12" s="90"/>
      <c r="AK12" s="91">
        <v>7000</v>
      </c>
      <c r="AL12" s="89">
        <v>0</v>
      </c>
      <c r="AM12" s="90"/>
      <c r="AN12" s="91"/>
      <c r="AO12" s="89"/>
      <c r="AP12" s="90"/>
      <c r="AQ12" s="91">
        <v>500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364150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26750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20000</v>
      </c>
      <c r="N13" s="89">
        <v>0</v>
      </c>
      <c r="O13" s="90"/>
      <c r="P13" s="91">
        <v>2000</v>
      </c>
      <c r="Q13" s="89">
        <v>0</v>
      </c>
      <c r="R13" s="90"/>
      <c r="S13" s="91">
        <v>2500</v>
      </c>
      <c r="T13" s="89">
        <v>0</v>
      </c>
      <c r="U13" s="90"/>
      <c r="V13" s="91">
        <v>8000</v>
      </c>
      <c r="W13" s="89">
        <v>0</v>
      </c>
      <c r="X13" s="90"/>
      <c r="Y13" s="91"/>
      <c r="Z13" s="89"/>
      <c r="AA13" s="90"/>
      <c r="AB13" s="91">
        <v>3250</v>
      </c>
      <c r="AC13" s="89">
        <v>0</v>
      </c>
      <c r="AD13" s="90"/>
      <c r="AE13" s="91">
        <v>0</v>
      </c>
      <c r="AF13" s="89">
        <v>0</v>
      </c>
      <c r="AG13" s="90"/>
      <c r="AH13" s="91"/>
      <c r="AI13" s="89"/>
      <c r="AJ13" s="90"/>
      <c r="AK13" s="91">
        <v>35300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97800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5550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>
        <v>4700</v>
      </c>
      <c r="AF16" s="89">
        <v>0</v>
      </c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10250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4000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4000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8000</v>
      </c>
      <c r="E19" s="89">
        <v>0</v>
      </c>
      <c r="F19" s="90"/>
      <c r="G19" s="88"/>
      <c r="H19" s="89"/>
      <c r="I19" s="90"/>
      <c r="J19" s="97"/>
      <c r="K19" s="89"/>
      <c r="L19" s="101"/>
      <c r="M19" s="97">
        <v>0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/>
      <c r="AE19" s="97">
        <v>0</v>
      </c>
      <c r="AF19" s="89">
        <v>0</v>
      </c>
      <c r="AG19" s="101"/>
      <c r="AH19" s="97"/>
      <c r="AI19" s="89"/>
      <c r="AJ19" s="101"/>
      <c r="AK19" s="97">
        <v>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9100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17100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388150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82100</v>
      </c>
      <c r="N20" s="78">
        <f t="shared" si="1"/>
        <v>0</v>
      </c>
      <c r="O20" s="77">
        <f t="shared" si="1"/>
        <v>0</v>
      </c>
      <c r="P20" s="98">
        <f t="shared" si="1"/>
        <v>9500</v>
      </c>
      <c r="Q20" s="78">
        <f t="shared" si="1"/>
        <v>0</v>
      </c>
      <c r="R20" s="77">
        <f t="shared" si="1"/>
        <v>0</v>
      </c>
      <c r="S20" s="98">
        <f t="shared" si="1"/>
        <v>2500</v>
      </c>
      <c r="T20" s="78">
        <f t="shared" si="1"/>
        <v>0</v>
      </c>
      <c r="U20" s="77">
        <f t="shared" si="1"/>
        <v>0</v>
      </c>
      <c r="V20" s="98">
        <f t="shared" si="1"/>
        <v>8000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100250</v>
      </c>
      <c r="AC20" s="78">
        <f t="shared" si="1"/>
        <v>0</v>
      </c>
      <c r="AD20" s="77">
        <f t="shared" si="1"/>
        <v>0</v>
      </c>
      <c r="AE20" s="98">
        <f t="shared" si="1"/>
        <v>68700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42300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500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9100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711100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15000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/>
      <c r="Q24" s="89"/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30000</v>
      </c>
      <c r="AC24" s="89">
        <v>0</v>
      </c>
      <c r="AD24" s="101"/>
      <c r="AE24" s="97">
        <v>103000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148000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2000</v>
      </c>
      <c r="Q25" s="89">
        <v>0</v>
      </c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2000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5000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5000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20000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2000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30000</v>
      </c>
      <c r="AC28" s="78">
        <f t="shared" si="3"/>
        <v>0</v>
      </c>
      <c r="AD28" s="77">
        <f t="shared" si="3"/>
        <v>0</v>
      </c>
      <c r="AE28" s="98">
        <f t="shared" si="3"/>
        <v>103000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155000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>
        <v>0</v>
      </c>
      <c r="BM39" s="89">
        <v>0</v>
      </c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20200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20200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20200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20200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238000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238000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0</v>
      </c>
      <c r="BS50" s="89">
        <v>0</v>
      </c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238000</v>
      </c>
      <c r="BS51" s="78">
        <f>BS49+BS50</f>
        <v>0</v>
      </c>
      <c r="BT51" s="77">
        <f>BT49+BT50</f>
        <v>0</v>
      </c>
      <c r="BU51" s="85"/>
      <c r="BV51" s="85">
        <f>BV49+BV50</f>
        <v>238000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408150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82100</v>
      </c>
      <c r="N53" s="86">
        <f t="shared" si="11"/>
        <v>0</v>
      </c>
      <c r="O53" s="86">
        <f t="shared" si="11"/>
        <v>0</v>
      </c>
      <c r="P53" s="86">
        <f t="shared" si="11"/>
        <v>11500</v>
      </c>
      <c r="Q53" s="86">
        <f t="shared" si="11"/>
        <v>0</v>
      </c>
      <c r="R53" s="86">
        <f t="shared" si="11"/>
        <v>0</v>
      </c>
      <c r="S53" s="86">
        <f t="shared" si="11"/>
        <v>2500</v>
      </c>
      <c r="T53" s="86">
        <f t="shared" si="11"/>
        <v>0</v>
      </c>
      <c r="U53" s="86">
        <f t="shared" si="11"/>
        <v>0</v>
      </c>
      <c r="V53" s="86">
        <f t="shared" si="11"/>
        <v>8000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130250</v>
      </c>
      <c r="AC53" s="86">
        <f t="shared" si="11"/>
        <v>0</v>
      </c>
      <c r="AD53" s="86">
        <f t="shared" si="11"/>
        <v>0</v>
      </c>
      <c r="AE53" s="86">
        <f t="shared" si="11"/>
        <v>171700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42300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500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9100</v>
      </c>
      <c r="BJ53" s="86">
        <f t="shared" si="11"/>
        <v>0</v>
      </c>
      <c r="BK53" s="86">
        <f t="shared" si="11"/>
        <v>0</v>
      </c>
      <c r="BL53" s="86">
        <f t="shared" si="11"/>
        <v>20200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238000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1124300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201000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0</v>
      </c>
      <c r="AC10" s="89">
        <v>0</v>
      </c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201000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16800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16800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126050</v>
      </c>
      <c r="E12" s="89">
        <v>0</v>
      </c>
      <c r="F12" s="90"/>
      <c r="G12" s="88"/>
      <c r="H12" s="89"/>
      <c r="I12" s="90"/>
      <c r="J12" s="97"/>
      <c r="K12" s="89"/>
      <c r="L12" s="101"/>
      <c r="M12" s="91">
        <v>62100</v>
      </c>
      <c r="N12" s="89">
        <v>0</v>
      </c>
      <c r="O12" s="90"/>
      <c r="P12" s="91">
        <v>7500</v>
      </c>
      <c r="Q12" s="89">
        <v>0</v>
      </c>
      <c r="R12" s="90"/>
      <c r="S12" s="91"/>
      <c r="T12" s="89"/>
      <c r="U12" s="90"/>
      <c r="V12" s="91"/>
      <c r="W12" s="89"/>
      <c r="X12" s="90"/>
      <c r="Y12" s="91">
        <v>0</v>
      </c>
      <c r="Z12" s="89">
        <v>0</v>
      </c>
      <c r="AA12" s="90"/>
      <c r="AB12" s="91">
        <v>97000</v>
      </c>
      <c r="AC12" s="89">
        <v>0</v>
      </c>
      <c r="AD12" s="90"/>
      <c r="AE12" s="91">
        <v>64000</v>
      </c>
      <c r="AF12" s="89">
        <v>0</v>
      </c>
      <c r="AG12" s="90"/>
      <c r="AH12" s="91"/>
      <c r="AI12" s="89"/>
      <c r="AJ12" s="90"/>
      <c r="AK12" s="91">
        <v>7000</v>
      </c>
      <c r="AL12" s="89">
        <v>0</v>
      </c>
      <c r="AM12" s="90"/>
      <c r="AN12" s="91"/>
      <c r="AO12" s="89"/>
      <c r="AP12" s="90"/>
      <c r="AQ12" s="91">
        <v>500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364150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26750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20000</v>
      </c>
      <c r="N13" s="89">
        <v>0</v>
      </c>
      <c r="O13" s="90"/>
      <c r="P13" s="91">
        <v>2000</v>
      </c>
      <c r="Q13" s="89">
        <v>0</v>
      </c>
      <c r="R13" s="90"/>
      <c r="S13" s="91">
        <v>2500</v>
      </c>
      <c r="T13" s="89">
        <v>0</v>
      </c>
      <c r="U13" s="90"/>
      <c r="V13" s="91">
        <v>8000</v>
      </c>
      <c r="W13" s="89">
        <v>0</v>
      </c>
      <c r="X13" s="90"/>
      <c r="Y13" s="91"/>
      <c r="Z13" s="89"/>
      <c r="AA13" s="90"/>
      <c r="AB13" s="91">
        <v>3250</v>
      </c>
      <c r="AC13" s="89">
        <v>0</v>
      </c>
      <c r="AD13" s="90"/>
      <c r="AE13" s="91">
        <v>0</v>
      </c>
      <c r="AF13" s="89">
        <v>0</v>
      </c>
      <c r="AG13" s="90"/>
      <c r="AH13" s="91"/>
      <c r="AI13" s="89"/>
      <c r="AJ13" s="90"/>
      <c r="AK13" s="91">
        <v>35300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97800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5050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>
        <v>4000</v>
      </c>
      <c r="AF16" s="89">
        <v>0</v>
      </c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9050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4000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4000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8000</v>
      </c>
      <c r="E19" s="89">
        <v>0</v>
      </c>
      <c r="F19" s="90"/>
      <c r="G19" s="88"/>
      <c r="H19" s="89"/>
      <c r="I19" s="90"/>
      <c r="J19" s="97"/>
      <c r="K19" s="89"/>
      <c r="L19" s="101"/>
      <c r="M19" s="97">
        <v>0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/>
      <c r="AE19" s="97">
        <v>0</v>
      </c>
      <c r="AF19" s="89">
        <v>0</v>
      </c>
      <c r="AG19" s="101"/>
      <c r="AH19" s="97"/>
      <c r="AI19" s="89"/>
      <c r="AJ19" s="101"/>
      <c r="AK19" s="97">
        <v>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9400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17400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387650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82100</v>
      </c>
      <c r="N20" s="78">
        <f t="shared" si="1"/>
        <v>0</v>
      </c>
      <c r="O20" s="77">
        <f t="shared" si="1"/>
        <v>0</v>
      </c>
      <c r="P20" s="98">
        <f t="shared" si="1"/>
        <v>9500</v>
      </c>
      <c r="Q20" s="78">
        <f t="shared" si="1"/>
        <v>0</v>
      </c>
      <c r="R20" s="77">
        <f t="shared" si="1"/>
        <v>0</v>
      </c>
      <c r="S20" s="98">
        <f t="shared" si="1"/>
        <v>2500</v>
      </c>
      <c r="T20" s="78">
        <f t="shared" si="1"/>
        <v>0</v>
      </c>
      <c r="U20" s="77">
        <f t="shared" si="1"/>
        <v>0</v>
      </c>
      <c r="V20" s="98">
        <f t="shared" si="1"/>
        <v>8000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100250</v>
      </c>
      <c r="AC20" s="78">
        <f t="shared" si="1"/>
        <v>0</v>
      </c>
      <c r="AD20" s="77">
        <f t="shared" si="1"/>
        <v>0</v>
      </c>
      <c r="AE20" s="98">
        <f t="shared" si="1"/>
        <v>68000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42300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500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9400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710200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25000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/>
      <c r="Q24" s="89"/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10000</v>
      </c>
      <c r="AC24" s="89">
        <v>0</v>
      </c>
      <c r="AD24" s="101"/>
      <c r="AE24" s="97">
        <v>103000</v>
      </c>
      <c r="AF24" s="89">
        <v>0</v>
      </c>
      <c r="AG24" s="101"/>
      <c r="AH24" s="97"/>
      <c r="AI24" s="89"/>
      <c r="AJ24" s="101"/>
      <c r="AK24" s="97">
        <v>10000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148000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2000</v>
      </c>
      <c r="Q25" s="89">
        <v>0</v>
      </c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2000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5000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5000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30000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2000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10000</v>
      </c>
      <c r="AC28" s="78">
        <f t="shared" si="3"/>
        <v>0</v>
      </c>
      <c r="AD28" s="77">
        <f t="shared" si="3"/>
        <v>0</v>
      </c>
      <c r="AE28" s="98">
        <f t="shared" si="3"/>
        <v>103000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10000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155000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>
        <v>0</v>
      </c>
      <c r="BM39" s="89">
        <v>0</v>
      </c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21300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21300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21300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21300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238000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238000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0</v>
      </c>
      <c r="BS50" s="89">
        <v>0</v>
      </c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238000</v>
      </c>
      <c r="BS51" s="78">
        <f>BS49+BS50</f>
        <v>0</v>
      </c>
      <c r="BT51" s="77">
        <f>BT49+BT50</f>
        <v>0</v>
      </c>
      <c r="BU51" s="85"/>
      <c r="BV51" s="85">
        <f>BV49+BV50</f>
        <v>238000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417650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82100</v>
      </c>
      <c r="N53" s="86">
        <f t="shared" si="11"/>
        <v>0</v>
      </c>
      <c r="O53" s="86">
        <f t="shared" si="11"/>
        <v>0</v>
      </c>
      <c r="P53" s="86">
        <f t="shared" si="11"/>
        <v>11500</v>
      </c>
      <c r="Q53" s="86">
        <f t="shared" si="11"/>
        <v>0</v>
      </c>
      <c r="R53" s="86">
        <f t="shared" si="11"/>
        <v>0</v>
      </c>
      <c r="S53" s="86">
        <f t="shared" si="11"/>
        <v>2500</v>
      </c>
      <c r="T53" s="86">
        <f t="shared" si="11"/>
        <v>0</v>
      </c>
      <c r="U53" s="86">
        <f t="shared" si="11"/>
        <v>0</v>
      </c>
      <c r="V53" s="86">
        <f t="shared" si="11"/>
        <v>8000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110250</v>
      </c>
      <c r="AC53" s="86">
        <f t="shared" si="11"/>
        <v>0</v>
      </c>
      <c r="AD53" s="86">
        <f t="shared" si="11"/>
        <v>0</v>
      </c>
      <c r="AE53" s="86">
        <f t="shared" si="11"/>
        <v>171000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52300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500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9400</v>
      </c>
      <c r="BJ53" s="86">
        <f t="shared" si="11"/>
        <v>0</v>
      </c>
      <c r="BK53" s="86">
        <f t="shared" si="11"/>
        <v>0</v>
      </c>
      <c r="BL53" s="86">
        <f t="shared" si="11"/>
        <v>21300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238000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1124500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2019-01-14T08:32:05Z</dcterms:modified>
  <cp:category/>
  <cp:version/>
  <cp:contentType/>
  <cp:contentStatus/>
</cp:coreProperties>
</file>