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<sst xmlns="http://schemas.openxmlformats.org/spreadsheetml/2006/main" count="870" uniqueCount="149">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</sst>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7381.03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72000</v>
      </c>
      <c r="E7" s="40"/>
    </row>
    <row r="8" spans="2:5" ht="15.75" thickBot="1">
      <c r="B8" s="9"/>
      <c r="C8" s="6" t="s">
        <v>7</v>
      </c>
      <c r="D8" s="41"/>
      <c r="E8" s="42">
        <v>219684.48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331479.6</v>
      </c>
      <c r="E10" s="45">
        <v>354847.66000000003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1259.01</v>
      </c>
      <c r="E13" s="45">
        <v>1259.01</v>
      </c>
    </row>
    <row r="14" spans="2:5" ht="15">
      <c r="B14" s="13">
        <v>10301</v>
      </c>
      <c r="C14" s="54" t="s">
        <v>11</v>
      </c>
      <c r="D14" s="39">
        <v>191000</v>
      </c>
      <c r="E14" s="45">
        <v>195769.54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523738.61</v>
      </c>
      <c r="E16" s="51">
        <f>E10+E11+E12+E13+E14+E15</f>
        <v>551876.2100000001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72735.13</v>
      </c>
      <c r="E18" s="45">
        <v>75663.94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72735.13</v>
      </c>
      <c r="E23" s="51">
        <f>E18+E19+E20+E21+E22</f>
        <v>75663.94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29330.05</v>
      </c>
      <c r="E25" s="45">
        <v>29730.96</v>
      </c>
    </row>
    <row r="26" spans="2:5" ht="15">
      <c r="B26" s="13">
        <v>30200</v>
      </c>
      <c r="C26" s="54" t="s">
        <v>28</v>
      </c>
      <c r="D26" s="39">
        <v>8468.76</v>
      </c>
      <c r="E26" s="45">
        <v>7921.8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64022.990000000005</v>
      </c>
      <c r="E29" s="50">
        <v>64022.99</v>
      </c>
    </row>
    <row r="30" spans="2:5" ht="15.75" thickBot="1">
      <c r="B30" s="16">
        <v>30000</v>
      </c>
      <c r="C30" s="15" t="s">
        <v>32</v>
      </c>
      <c r="D30" s="48">
        <f>D25+D26+D27+D28+D29</f>
        <v>101821.8</v>
      </c>
      <c r="E30" s="51">
        <f>E25+E26+E27+E28+E29</f>
        <v>101675.75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323316.38999999996</v>
      </c>
      <c r="E33" s="59">
        <v>342834.47000000003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8206</v>
      </c>
      <c r="E35" s="45">
        <v>8000</v>
      </c>
    </row>
    <row r="36" spans="2:5" ht="15">
      <c r="B36" s="13">
        <v>40500</v>
      </c>
      <c r="C36" s="54" t="s">
        <v>39</v>
      </c>
      <c r="D36" s="49">
        <v>13783.490000000002</v>
      </c>
      <c r="E36" s="50">
        <v>13783.49</v>
      </c>
    </row>
    <row r="37" spans="2:5" ht="15.75" thickBot="1">
      <c r="B37" s="16">
        <v>40000</v>
      </c>
      <c r="C37" s="15" t="s">
        <v>40</v>
      </c>
      <c r="D37" s="48">
        <f>D32+D33+D34+D35+D36</f>
        <v>345305.87999999995</v>
      </c>
      <c r="E37" s="51">
        <f>E32+E33+E34+E35+E36</f>
        <v>364617.96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139027.11</v>
      </c>
      <c r="E54" s="45">
        <v>139027.11000000004</v>
      </c>
    </row>
    <row r="55" spans="2:5" ht="15">
      <c r="B55" s="13">
        <v>90200</v>
      </c>
      <c r="C55" s="54" t="s">
        <v>62</v>
      </c>
      <c r="D55" s="61">
        <v>0</v>
      </c>
      <c r="E55" s="62">
        <v>0</v>
      </c>
    </row>
    <row r="56" spans="2:5" ht="15.75" thickBot="1">
      <c r="B56" s="16">
        <v>90000</v>
      </c>
      <c r="C56" s="15" t="s">
        <v>63</v>
      </c>
      <c r="D56" s="48">
        <f>D54+D55</f>
        <v>139027.11</v>
      </c>
      <c r="E56" s="51">
        <f>E54+E55</f>
        <v>139027.11000000004</v>
      </c>
    </row>
    <row r="57" spans="2:5" ht="16.5" thickBot="1" thickTop="1">
      <c r="B57" s="109" t="s">
        <v>64</v>
      </c>
      <c r="C57" s="110"/>
      <c r="D57" s="52">
        <f>D16+D23+D30+D37+D43+D49+D52+D56</f>
        <v>1182628.5299999998</v>
      </c>
      <c r="E57" s="55">
        <f>E16+E23+E30+E37+E43+E49+E52+E56</f>
        <v>1232860.9700000002</v>
      </c>
    </row>
    <row r="58" spans="2:5" ht="16.5" thickBot="1" thickTop="1">
      <c r="B58" s="109" t="s">
        <v>65</v>
      </c>
      <c r="C58" s="110"/>
      <c r="D58" s="52">
        <f>D57+D5+D6+D7+D8</f>
        <v>1262009.5599999998</v>
      </c>
      <c r="E58" s="55">
        <f>E57+E5+E6+E7+E8</f>
        <v>1452545.4500000002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193584.33999999997</v>
      </c>
      <c r="E10" s="89">
        <v>6878.69</v>
      </c>
      <c r="F10" s="90">
        <v>192737.61999999997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193584.33999999997</v>
      </c>
      <c r="BW10" s="77">
        <f aca="true" t="shared" si="1" ref="BW10:BW19">E10+H10+K10+N10+Q10+T10+W10+Z10+AC10+AF10+AI10+AL10+AO10+AR10+AU10+AX10+BA10+BD10+BG10+BJ10+BM10+BP10+BS10</f>
        <v>6878.69</v>
      </c>
      <c r="BX10" s="79">
        <f aca="true" t="shared" si="2" ref="BX10:BX19">F10+I10+L10+O10+R10+U10+X10+AA10+AD10+AG10+AJ10+AM10+AP10+AS10+AV10+AY10+BB10+BE10+BH10+BK10+BN10+BQ10+BT10</f>
        <v>192737.61999999997</v>
      </c>
    </row>
    <row r="11" spans="2:76" ht="15">
      <c r="B11" s="13">
        <v>102</v>
      </c>
      <c r="C11" s="25" t="s">
        <v>92</v>
      </c>
      <c r="D11" s="88">
        <v>14468.1</v>
      </c>
      <c r="E11" s="89">
        <v>0</v>
      </c>
      <c r="F11" s="90">
        <v>14468.1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14468.1</v>
      </c>
      <c r="BW11" s="77">
        <f t="shared" si="1"/>
        <v>0</v>
      </c>
      <c r="BX11" s="79">
        <f t="shared" si="2"/>
        <v>14468.1</v>
      </c>
    </row>
    <row r="12" spans="2:76" ht="15">
      <c r="B12" s="13">
        <v>103</v>
      </c>
      <c r="C12" s="25" t="s">
        <v>93</v>
      </c>
      <c r="D12" s="88">
        <v>101971.68000000001</v>
      </c>
      <c r="E12" s="89">
        <v>0</v>
      </c>
      <c r="F12" s="90">
        <v>110663.15</v>
      </c>
      <c r="G12" s="88"/>
      <c r="H12" s="89"/>
      <c r="I12" s="90"/>
      <c r="J12" s="97"/>
      <c r="K12" s="89"/>
      <c r="L12" s="101"/>
      <c r="M12" s="91">
        <v>60184.94</v>
      </c>
      <c r="N12" s="89">
        <v>0</v>
      </c>
      <c r="O12" s="90">
        <v>66668.22</v>
      </c>
      <c r="P12" s="91">
        <v>5349.8099999999995</v>
      </c>
      <c r="Q12" s="89">
        <v>0</v>
      </c>
      <c r="R12" s="90">
        <v>4241.039999999999</v>
      </c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>
        <v>0</v>
      </c>
      <c r="AB12" s="91">
        <v>79019.08</v>
      </c>
      <c r="AC12" s="89">
        <v>0</v>
      </c>
      <c r="AD12" s="90">
        <v>82056.60999999999</v>
      </c>
      <c r="AE12" s="91">
        <v>78638.93</v>
      </c>
      <c r="AF12" s="89">
        <v>0</v>
      </c>
      <c r="AG12" s="90">
        <v>82602.57</v>
      </c>
      <c r="AH12" s="91"/>
      <c r="AI12" s="89"/>
      <c r="AJ12" s="90"/>
      <c r="AK12" s="91">
        <v>4810.94</v>
      </c>
      <c r="AL12" s="89">
        <v>0</v>
      </c>
      <c r="AM12" s="90">
        <v>6488.049999999999</v>
      </c>
      <c r="AN12" s="91"/>
      <c r="AO12" s="89"/>
      <c r="AP12" s="90"/>
      <c r="AQ12" s="91">
        <v>91.37</v>
      </c>
      <c r="AR12" s="89">
        <v>0</v>
      </c>
      <c r="AS12" s="90">
        <v>91.36999999999999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330066.75</v>
      </c>
      <c r="BW12" s="77">
        <f t="shared" si="1"/>
        <v>0</v>
      </c>
      <c r="BX12" s="79">
        <f t="shared" si="2"/>
        <v>352811.01</v>
      </c>
    </row>
    <row r="13" spans="2:76" ht="15">
      <c r="B13" s="13">
        <v>104</v>
      </c>
      <c r="C13" s="25" t="s">
        <v>19</v>
      </c>
      <c r="D13" s="88">
        <v>22260.83</v>
      </c>
      <c r="E13" s="89">
        <v>0</v>
      </c>
      <c r="F13" s="90">
        <v>13063.69</v>
      </c>
      <c r="G13" s="88"/>
      <c r="H13" s="89"/>
      <c r="I13" s="90"/>
      <c r="J13" s="97"/>
      <c r="K13" s="89"/>
      <c r="L13" s="101"/>
      <c r="M13" s="91">
        <v>29855.91</v>
      </c>
      <c r="N13" s="89">
        <v>0</v>
      </c>
      <c r="O13" s="90">
        <v>29855.91</v>
      </c>
      <c r="P13" s="91">
        <v>3800</v>
      </c>
      <c r="Q13" s="89">
        <v>0</v>
      </c>
      <c r="R13" s="90">
        <v>2000</v>
      </c>
      <c r="S13" s="91">
        <v>2050</v>
      </c>
      <c r="T13" s="89">
        <v>0</v>
      </c>
      <c r="U13" s="90">
        <v>4000</v>
      </c>
      <c r="V13" s="91">
        <v>7950</v>
      </c>
      <c r="W13" s="89">
        <v>0</v>
      </c>
      <c r="X13" s="90">
        <v>6000</v>
      </c>
      <c r="Y13" s="91"/>
      <c r="Z13" s="89"/>
      <c r="AA13" s="90"/>
      <c r="AB13" s="91">
        <v>2925</v>
      </c>
      <c r="AC13" s="89">
        <v>0</v>
      </c>
      <c r="AD13" s="90">
        <v>2925</v>
      </c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30416.92</v>
      </c>
      <c r="AL13" s="89">
        <v>0</v>
      </c>
      <c r="AM13" s="90">
        <v>28376.079999999998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99258.66</v>
      </c>
      <c r="BW13" s="77">
        <f t="shared" si="1"/>
        <v>0</v>
      </c>
      <c r="BX13" s="79">
        <f t="shared" si="2"/>
        <v>86220.68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6246.599999999999</v>
      </c>
      <c r="E16" s="89">
        <v>0</v>
      </c>
      <c r="F16" s="90">
        <v>6246.6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5826.41</v>
      </c>
      <c r="AF16" s="89">
        <v>0</v>
      </c>
      <c r="AG16" s="101">
        <v>5826.41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12073.009999999998</v>
      </c>
      <c r="BW16" s="77">
        <f t="shared" si="1"/>
        <v>0</v>
      </c>
      <c r="BX16" s="79">
        <f t="shared" si="2"/>
        <v>12073.01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807.13</v>
      </c>
      <c r="E18" s="89">
        <v>0</v>
      </c>
      <c r="F18" s="90">
        <v>807.13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807.13</v>
      </c>
      <c r="BW18" s="77">
        <f t="shared" si="1"/>
        <v>0</v>
      </c>
      <c r="BX18" s="79">
        <f t="shared" si="2"/>
        <v>807.13</v>
      </c>
    </row>
    <row r="19" spans="2:76" ht="15">
      <c r="B19" s="13">
        <v>110</v>
      </c>
      <c r="C19" s="25" t="s">
        <v>98</v>
      </c>
      <c r="D19" s="88">
        <v>4956.47</v>
      </c>
      <c r="E19" s="89">
        <v>0</v>
      </c>
      <c r="F19" s="90">
        <v>4956.47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0</v>
      </c>
      <c r="AF19" s="89">
        <v>0</v>
      </c>
      <c r="AG19" s="101">
        <v>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4956.47</v>
      </c>
      <c r="BW19" s="77">
        <f t="shared" si="1"/>
        <v>0</v>
      </c>
      <c r="BX19" s="79">
        <f t="shared" si="2"/>
        <v>4956.47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344295.14999999997</v>
      </c>
      <c r="E20" s="78">
        <f t="shared" si="3"/>
        <v>6878.69</v>
      </c>
      <c r="F20" s="79">
        <f t="shared" si="3"/>
        <v>342942.75999999995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90040.85</v>
      </c>
      <c r="N20" s="78">
        <f t="shared" si="3"/>
        <v>0</v>
      </c>
      <c r="O20" s="77">
        <f t="shared" si="3"/>
        <v>96524.13</v>
      </c>
      <c r="P20" s="98">
        <f t="shared" si="3"/>
        <v>9149.81</v>
      </c>
      <c r="Q20" s="78">
        <f t="shared" si="3"/>
        <v>0</v>
      </c>
      <c r="R20" s="77">
        <f t="shared" si="3"/>
        <v>6241.039999999999</v>
      </c>
      <c r="S20" s="98">
        <f t="shared" si="3"/>
        <v>2050</v>
      </c>
      <c r="T20" s="78">
        <f t="shared" si="3"/>
        <v>0</v>
      </c>
      <c r="U20" s="77">
        <f t="shared" si="3"/>
        <v>4000</v>
      </c>
      <c r="V20" s="98">
        <f t="shared" si="3"/>
        <v>7950</v>
      </c>
      <c r="W20" s="78">
        <f t="shared" si="3"/>
        <v>0</v>
      </c>
      <c r="X20" s="77">
        <f t="shared" si="3"/>
        <v>6000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81944.08</v>
      </c>
      <c r="AC20" s="78">
        <f t="shared" si="3"/>
        <v>0</v>
      </c>
      <c r="AD20" s="77">
        <f t="shared" si="3"/>
        <v>84981.60999999999</v>
      </c>
      <c r="AE20" s="98">
        <f t="shared" si="3"/>
        <v>84465.34</v>
      </c>
      <c r="AF20" s="78">
        <f t="shared" si="3"/>
        <v>0</v>
      </c>
      <c r="AG20" s="77">
        <f t="shared" si="3"/>
        <v>88428.98000000001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35227.86</v>
      </c>
      <c r="AL20" s="78">
        <f t="shared" si="3"/>
        <v>0</v>
      </c>
      <c r="AM20" s="77">
        <f t="shared" si="3"/>
        <v>34864.13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91.37</v>
      </c>
      <c r="AR20" s="78">
        <f t="shared" si="3"/>
        <v>0</v>
      </c>
      <c r="AS20" s="77">
        <f t="shared" si="3"/>
        <v>91.36999999999999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655214.46</v>
      </c>
      <c r="BW20" s="77">
        <f>BW10+BW11+BW12+BW13+BW14+BW15+BW16+BW17+BW18+BW19</f>
        <v>6878.69</v>
      </c>
      <c r="BX20" s="95">
        <f>BX10+BX11+BX12+BX13+BX14+BX15+BX16+BX17+BX18+BX19</f>
        <v>664074.0199999999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19759.649999999998</v>
      </c>
      <c r="E24" s="89">
        <v>0</v>
      </c>
      <c r="F24" s="90">
        <v>24151.649999999998</v>
      </c>
      <c r="G24" s="88"/>
      <c r="H24" s="89"/>
      <c r="I24" s="90"/>
      <c r="J24" s="97"/>
      <c r="K24" s="89"/>
      <c r="L24" s="101"/>
      <c r="M24" s="97">
        <v>230030.9</v>
      </c>
      <c r="N24" s="89">
        <v>0</v>
      </c>
      <c r="O24" s="101">
        <v>214129.97</v>
      </c>
      <c r="P24" s="97"/>
      <c r="Q24" s="89"/>
      <c r="R24" s="101"/>
      <c r="S24" s="97">
        <v>0</v>
      </c>
      <c r="T24" s="89">
        <v>0</v>
      </c>
      <c r="U24" s="101">
        <v>1207.8</v>
      </c>
      <c r="V24" s="97"/>
      <c r="W24" s="89"/>
      <c r="X24" s="101"/>
      <c r="Y24" s="97">
        <v>1903.2</v>
      </c>
      <c r="Z24" s="89">
        <v>0</v>
      </c>
      <c r="AA24" s="101">
        <v>0</v>
      </c>
      <c r="AB24" s="97">
        <v>21527.15</v>
      </c>
      <c r="AC24" s="89">
        <v>0</v>
      </c>
      <c r="AD24" s="101">
        <v>21527.15</v>
      </c>
      <c r="AE24" s="97">
        <v>44167.62</v>
      </c>
      <c r="AF24" s="89">
        <v>45242.54</v>
      </c>
      <c r="AG24" s="101">
        <v>55192.98</v>
      </c>
      <c r="AH24" s="97"/>
      <c r="AI24" s="89"/>
      <c r="AJ24" s="101"/>
      <c r="AK24" s="97">
        <v>0</v>
      </c>
      <c r="AL24" s="89">
        <v>0</v>
      </c>
      <c r="AM24" s="101">
        <v>4745.8</v>
      </c>
      <c r="AN24" s="97"/>
      <c r="AO24" s="89"/>
      <c r="AP24" s="101"/>
      <c r="AQ24" s="97">
        <v>43734.409999999996</v>
      </c>
      <c r="AR24" s="89">
        <v>0</v>
      </c>
      <c r="AS24" s="101">
        <v>47896.06999999999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361122.93</v>
      </c>
      <c r="BW24" s="77">
        <f t="shared" si="4"/>
        <v>45242.54</v>
      </c>
      <c r="BX24" s="79">
        <f t="shared" si="4"/>
        <v>368851.42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2000</v>
      </c>
      <c r="Q25" s="89">
        <v>0</v>
      </c>
      <c r="R25" s="101">
        <v>2000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2000</v>
      </c>
      <c r="BW25" s="77">
        <f t="shared" si="4"/>
        <v>0</v>
      </c>
      <c r="BX25" s="79">
        <f t="shared" si="4"/>
        <v>2000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19759.649999999998</v>
      </c>
      <c r="E28" s="78">
        <f t="shared" si="5"/>
        <v>0</v>
      </c>
      <c r="F28" s="79">
        <f t="shared" si="5"/>
        <v>24151.649999999998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230030.9</v>
      </c>
      <c r="N28" s="78">
        <f t="shared" si="5"/>
        <v>0</v>
      </c>
      <c r="O28" s="77">
        <f t="shared" si="5"/>
        <v>214129.97</v>
      </c>
      <c r="P28" s="98">
        <f t="shared" si="5"/>
        <v>2000</v>
      </c>
      <c r="Q28" s="78">
        <f t="shared" si="5"/>
        <v>0</v>
      </c>
      <c r="R28" s="77">
        <f t="shared" si="5"/>
        <v>2000</v>
      </c>
      <c r="S28" s="98">
        <f t="shared" si="5"/>
        <v>0</v>
      </c>
      <c r="T28" s="78">
        <f t="shared" si="5"/>
        <v>0</v>
      </c>
      <c r="U28" s="77">
        <f t="shared" si="5"/>
        <v>1207.8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1903.2</v>
      </c>
      <c r="Z28" s="78">
        <f t="shared" si="5"/>
        <v>0</v>
      </c>
      <c r="AA28" s="77">
        <f t="shared" si="5"/>
        <v>0</v>
      </c>
      <c r="AB28" s="98">
        <f t="shared" si="5"/>
        <v>21527.15</v>
      </c>
      <c r="AC28" s="78">
        <f t="shared" si="5"/>
        <v>0</v>
      </c>
      <c r="AD28" s="77">
        <f t="shared" si="5"/>
        <v>21527.15</v>
      </c>
      <c r="AE28" s="98">
        <f t="shared" si="5"/>
        <v>44167.62</v>
      </c>
      <c r="AF28" s="78">
        <f t="shared" si="5"/>
        <v>45242.54</v>
      </c>
      <c r="AG28" s="77">
        <f t="shared" si="5"/>
        <v>55192.98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4745.8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43734.409999999996</v>
      </c>
      <c r="AR28" s="78">
        <f t="shared" si="6"/>
        <v>0</v>
      </c>
      <c r="AS28" s="77">
        <f t="shared" si="6"/>
        <v>47896.06999999999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363122.93</v>
      </c>
      <c r="BW28" s="77">
        <f>BW23+BW24+BW25+BW26+BW27</f>
        <v>45242.54</v>
      </c>
      <c r="BX28" s="95">
        <f>BX23+BX24+BX25+BX26+BX27</f>
        <v>370851.42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>
        <v>0</v>
      </c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20753.45</v>
      </c>
      <c r="BM40" s="89">
        <v>0</v>
      </c>
      <c r="BN40" s="101">
        <v>20753.45</v>
      </c>
      <c r="BO40" s="97"/>
      <c r="BP40" s="89"/>
      <c r="BQ40" s="101"/>
      <c r="BR40" s="97"/>
      <c r="BS40" s="89"/>
      <c r="BT40" s="101"/>
      <c r="BU40" s="76"/>
      <c r="BV40" s="85">
        <f t="shared" si="10"/>
        <v>20753.45</v>
      </c>
      <c r="BW40" s="77">
        <f t="shared" si="10"/>
        <v>0</v>
      </c>
      <c r="BX40" s="79">
        <f t="shared" si="10"/>
        <v>20753.45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20753.45</v>
      </c>
      <c r="BM42" s="78">
        <f t="shared" si="12"/>
        <v>0</v>
      </c>
      <c r="BN42" s="77">
        <f t="shared" si="12"/>
        <v>20753.45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20753.45</v>
      </c>
      <c r="BW42" s="77">
        <f>BW38+BW39+BW40+BW41</f>
        <v>0</v>
      </c>
      <c r="BX42" s="95">
        <f>BX38+BX39+BX40+BX41</f>
        <v>20753.45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139027.11</v>
      </c>
      <c r="BS49" s="89">
        <v>0</v>
      </c>
      <c r="BT49" s="101">
        <v>139027.11</v>
      </c>
      <c r="BU49" s="76"/>
      <c r="BV49" s="85">
        <f aca="true" t="shared" si="15" ref="BV49:BX50">D49+G49+J49+M49+P49+S49+V49+Y49+AB49+AE49+AH49+AK49+AN49+AQ49+AT49+AW49+AZ49+BC49+BF49+BI49+BL49+BO49+BR49</f>
        <v>139027.11</v>
      </c>
      <c r="BW49" s="77">
        <f t="shared" si="15"/>
        <v>0</v>
      </c>
      <c r="BX49" s="79">
        <f t="shared" si="15"/>
        <v>139027.11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139027.11</v>
      </c>
      <c r="BS51" s="78">
        <f>BS49+BS50</f>
        <v>0</v>
      </c>
      <c r="BT51" s="77">
        <f>BT49+BT50</f>
        <v>139027.11</v>
      </c>
      <c r="BU51" s="85"/>
      <c r="BV51" s="85">
        <f>BV49+BV50</f>
        <v>139027.11</v>
      </c>
      <c r="BW51" s="77">
        <f>BW49+BW50</f>
        <v>0</v>
      </c>
      <c r="BX51" s="95">
        <f>BX49+BX50</f>
        <v>139027.11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364054.8</v>
      </c>
      <c r="E53" s="86">
        <f t="shared" si="18"/>
        <v>6878.69</v>
      </c>
      <c r="F53" s="86">
        <f t="shared" si="18"/>
        <v>367094.41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320071.75</v>
      </c>
      <c r="N53" s="86">
        <f t="shared" si="18"/>
        <v>0</v>
      </c>
      <c r="O53" s="86">
        <f t="shared" si="18"/>
        <v>310654.1</v>
      </c>
      <c r="P53" s="86">
        <f t="shared" si="18"/>
        <v>11149.81</v>
      </c>
      <c r="Q53" s="86">
        <f t="shared" si="18"/>
        <v>0</v>
      </c>
      <c r="R53" s="86">
        <f t="shared" si="18"/>
        <v>8241.039999999999</v>
      </c>
      <c r="S53" s="86">
        <f t="shared" si="18"/>
        <v>2050</v>
      </c>
      <c r="T53" s="86">
        <f t="shared" si="18"/>
        <v>0</v>
      </c>
      <c r="U53" s="86">
        <f t="shared" si="18"/>
        <v>5207.8</v>
      </c>
      <c r="V53" s="86">
        <f t="shared" si="18"/>
        <v>7950</v>
      </c>
      <c r="W53" s="86">
        <f t="shared" si="18"/>
        <v>0</v>
      </c>
      <c r="X53" s="86">
        <f t="shared" si="18"/>
        <v>6000</v>
      </c>
      <c r="Y53" s="86">
        <f t="shared" si="18"/>
        <v>1903.2</v>
      </c>
      <c r="Z53" s="86">
        <f t="shared" si="18"/>
        <v>0</v>
      </c>
      <c r="AA53" s="86">
        <f t="shared" si="18"/>
        <v>0</v>
      </c>
      <c r="AB53" s="86">
        <f t="shared" si="18"/>
        <v>103471.23000000001</v>
      </c>
      <c r="AC53" s="86">
        <f t="shared" si="18"/>
        <v>0</v>
      </c>
      <c r="AD53" s="86">
        <f t="shared" si="18"/>
        <v>106508.75999999998</v>
      </c>
      <c r="AE53" s="86">
        <f t="shared" si="18"/>
        <v>128632.95999999999</v>
      </c>
      <c r="AF53" s="86">
        <f t="shared" si="18"/>
        <v>45242.54</v>
      </c>
      <c r="AG53" s="86">
        <f t="shared" si="18"/>
        <v>143621.96000000002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35227.86</v>
      </c>
      <c r="AL53" s="86">
        <f t="shared" si="19"/>
        <v>0</v>
      </c>
      <c r="AM53" s="86">
        <f t="shared" si="19"/>
        <v>39609.93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43825.78</v>
      </c>
      <c r="AR53" s="86">
        <f t="shared" si="19"/>
        <v>0</v>
      </c>
      <c r="AS53" s="86">
        <f t="shared" si="19"/>
        <v>47987.439999999995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20753.45</v>
      </c>
      <c r="BM53" s="86">
        <f t="shared" si="19"/>
        <v>0</v>
      </c>
      <c r="BN53" s="86">
        <f t="shared" si="19"/>
        <v>20753.45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139027.11</v>
      </c>
      <c r="BS53" s="86">
        <f t="shared" si="19"/>
        <v>0</v>
      </c>
      <c r="BT53" s="86">
        <f t="shared" si="19"/>
        <v>139027.11</v>
      </c>
      <c r="BU53" s="86">
        <f>BU8</f>
        <v>0</v>
      </c>
      <c r="BV53" s="102">
        <f>BV8+BV20+BV28+BV35+BV42+BV46+BV51</f>
        <v>1178117.9499999997</v>
      </c>
      <c r="BW53" s="87">
        <f>BW20+BW28+BW35+BW42+BW46+BW51</f>
        <v>52121.23</v>
      </c>
      <c r="BX53" s="87">
        <f>BX20+BX28+BX35+BX42+BX46+BX51</f>
        <v>1194706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31770.3800000001</v>
      </c>
      <c r="BW54" s="93"/>
      <c r="BX54" s="94">
        <f>IF((Spese_Rendiconto_2018!BX53-Entrate_Rendiconto_2018!E58)&lt;0,Entrate_Rendiconto_2018!E58-Spese_Rendiconto_2018!BX53,0)</f>
        <v>257839.4500000002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2019-04-15T14:25:58Z</dcterms:modified>
  <cp:category/>
  <cp:version/>
  <cp:contentType/>
  <cp:contentStatus/>
</cp:coreProperties>
</file>